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Table1" sheetId="1" r:id="rId1"/>
  </sheets>
  <definedNames>
    <definedName name="_xlnm.Print_Titles" localSheetId="0">'Table1'!$6:$7</definedName>
  </definedNames>
  <calcPr fullCalcOnLoad="1"/>
</workbook>
</file>

<file path=xl/sharedStrings.xml><?xml version="1.0" encoding="utf-8"?>
<sst xmlns="http://schemas.openxmlformats.org/spreadsheetml/2006/main" count="564" uniqueCount="98">
  <si>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</si>
  <si>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</si>
  <si>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</si>
  <si>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</si>
  <si>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</si>
  <si>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</si>
  <si>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</si>
  <si>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</si>
  <si>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</si>
  <si>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</si>
  <si>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</si>
  <si>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</si>
  <si>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</si>
  <si>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</si>
  <si>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2.</t>
  </si>
  <si>
    <t>2.1.</t>
  </si>
  <si>
    <t>План реализации муниципальной программы</t>
  </si>
  <si>
    <t>отдел образования администрации муниципального  района</t>
  </si>
  <si>
    <t xml:space="preserve">Реализация муниципальной политики в сфере образования на территории Севского муниципального района </t>
  </si>
  <si>
    <t>Руководство и управление в сфере установленных функций органов местного самоуправления</t>
  </si>
  <si>
    <t>Учреждения, обеспечивающие деятельность органов местного самоуправления и муниципальных учреждений</t>
  </si>
  <si>
    <t xml:space="preserve">Повышение доступности и качества предоставления дошкольного образования, общего образования, дополнительного образования детей </t>
  </si>
  <si>
    <t>Дошкольные образовательные организации</t>
  </si>
  <si>
    <t>2.3.</t>
  </si>
  <si>
    <t>Организации дополнительного образования</t>
  </si>
  <si>
    <t>2.4.</t>
  </si>
  <si>
    <t>Учреждения психолого-медико-социального сопровождения</t>
  </si>
  <si>
    <t>2.5.</t>
  </si>
  <si>
    <t>2.6.</t>
  </si>
  <si>
    <t>2.7.</t>
  </si>
  <si>
    <t>Организация и проведение олимпиад,выставок,конкурсов,конференций и других общественных мероприятий</t>
  </si>
  <si>
    <t>2.8.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</si>
  <si>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</si>
  <si>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Развитие кадрового потенциала сферы образования и реализация мер муниципальной поддержки работников образования</t>
  </si>
  <si>
    <t>3.1.</t>
  </si>
  <si>
    <t>Развитие кадрового потенциала, переподготовка и повышение квалификации персонала</t>
  </si>
  <si>
    <t>3.</t>
  </si>
  <si>
    <t>4.</t>
  </si>
  <si>
    <t>Создание условий успешной социализации и эффективной самореализации обучающихся</t>
  </si>
  <si>
    <t>4.1.</t>
  </si>
  <si>
    <t>Мероприятия по работе с семьей, детьми и молодежью</t>
  </si>
  <si>
    <t>Повышение безопасности дорожного движения</t>
  </si>
  <si>
    <t>5.</t>
  </si>
  <si>
    <t>5.1.</t>
  </si>
  <si>
    <t>6.</t>
  </si>
  <si>
    <t>6.1.</t>
  </si>
  <si>
    <t>1,2,3</t>
  </si>
  <si>
    <t>Приложение</t>
  </si>
  <si>
    <t>3.2</t>
  </si>
  <si>
    <t>3.3.</t>
  </si>
  <si>
    <t>Мероприятия по развитию образования</t>
  </si>
  <si>
    <t xml:space="preserve">Мероприятия по проведению оздоровительной кампании детей </t>
  </si>
  <si>
    <t>2.2.</t>
  </si>
  <si>
    <t>2.9.</t>
  </si>
  <si>
    <t>Капитальный ремонт кровель муниципальных образовательных организаций Брянской области</t>
  </si>
  <si>
    <t>Замена оконных блоков муниципальных образовательных организаций Брянской области</t>
  </si>
  <si>
    <t>2.10.</t>
  </si>
  <si>
    <t>2.11.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</si>
  <si>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</si>
  <si>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</si>
  <si>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Общеобразовательные организации</t>
  </si>
  <si>
    <t>Учреждения, обеспечивающие оздоровление детей</t>
  </si>
  <si>
    <t>Приложение 2</t>
  </si>
  <si>
    <t>Мероприятия, направленные на профилактику и устранение последствий распространения короновирусной инфекции</t>
  </si>
  <si>
    <t>6.3.</t>
  </si>
  <si>
    <t>2023 год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</si>
  <si>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</si>
  <si>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</si>
  <si>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</si>
  <si>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</si>
  <si>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2024 год</t>
  </si>
  <si>
    <t xml:space="preserve"> </t>
  </si>
  <si>
    <t>Реализхация мероприятий по проведению оздоровительной кампании детей</t>
  </si>
  <si>
    <t>Реализация мероприятий молодежной политики</t>
  </si>
  <si>
    <t>Реализация  мероприятий по усовершенствованию инфракструктуры сферы образования</t>
  </si>
  <si>
    <t>3.4.</t>
  </si>
  <si>
    <t>5.2.</t>
  </si>
  <si>
    <t>7.</t>
  </si>
  <si>
    <t>7.1.</t>
  </si>
  <si>
    <t>7.2.</t>
  </si>
  <si>
    <t>Ежемесячное денежное вонаграждение за классное руководство педагогическим работникам государственных и муниципальных общеобразовательных организаций</t>
  </si>
  <si>
    <t>2025 год</t>
  </si>
  <si>
    <t>8.</t>
  </si>
  <si>
    <t>Региональный проект "Создание условий для обучения. отдыха и оздоровления детей и молодежи (Брянская область)</t>
  </si>
  <si>
    <t>Реализация мероприятий по модернизации школьных систем образования</t>
  </si>
  <si>
    <t>8.1.</t>
  </si>
  <si>
    <t>8.2.</t>
  </si>
  <si>
    <t xml:space="preserve">к муниципальной программе ''Развитие образования Севского муниципального района (2023-2025годы)'' утвержденной постановлением администрации Севского муниципального района </t>
  </si>
  <si>
    <t>Региональный проект "Патриотическое воспитание граждан Российской Федерации ( Брянская область)</t>
  </si>
  <si>
    <t>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</si>
  <si>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9.1.</t>
  </si>
  <si>
    <t>Развитие образования Севского муниципального района (2023 - 2025 годы)</t>
  </si>
  <si>
    <t>Поощрение муниципальных управленческих  команд приграничных муниципальных образований Брянской области</t>
  </si>
  <si>
    <r>
      <t>к постановлению администрации Севского муниципального района от  29 .12</t>
    </r>
    <r>
      <rPr>
        <sz val="10"/>
        <color indexed="10"/>
        <rFont val="Times New Roman"/>
        <family val="1"/>
      </rPr>
      <t>.2023 № 889</t>
    </r>
  </si>
  <si>
    <t>Мероприятия(включая стимулирующие(поощрительные выплаты),источником обеспечения которых являются трансферты стимулирующего (поощрительного)характера из областного бюджета</t>
  </si>
  <si>
    <t>1.2</t>
  </si>
  <si>
    <t>1.4.</t>
  </si>
  <si>
    <t>1.5.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</si>
</sst>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"/>
  </numFmts>
  <fonts count="5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/>
      <top/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>
        <color indexed="63"/>
      </left>
      <right style="thin"/>
      <top style="thin">
        <color rgb="FF000000"/>
      </top>
      <bottom>
        <color indexed="63"/>
      </bottom>
    </border>
  </borders>
  <cellStyleXfs count="63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170" fontId="0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horizontal="right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7" fillId="33" borderId="11" xfId="0" applyNumberFormat="1" applyFont="1" applyFill="1" applyBorder="1" applyAlignment="1">
      <alignment vertical="top" wrapText="1"/>
    </xf>
    <xf numFmtId="4" fontId="47" fillId="33" borderId="11" xfId="0" applyNumberFormat="1" applyFont="1" applyFill="1" applyBorder="1" applyAlignment="1">
      <alignment vertical="top" wrapText="1"/>
    </xf>
    <xf numFmtId="0" fontId="47" fillId="33" borderId="11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4" fontId="46" fillId="33" borderId="11" xfId="0" applyNumberFormat="1" applyFont="1" applyFill="1" applyBorder="1" applyAlignment="1">
      <alignment vertical="top" wrapText="1"/>
    </xf>
    <xf numFmtId="0" fontId="46" fillId="33" borderId="13" xfId="0" applyNumberFormat="1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7" fillId="33" borderId="12" xfId="0" applyNumberFormat="1" applyFont="1" applyFill="1" applyBorder="1" applyAlignment="1">
      <alignment horizontal="center" vertical="top" wrapText="1"/>
    </xf>
    <xf numFmtId="170" fontId="47" fillId="0" borderId="0" xfId="0" applyNumberFormat="1" applyFont="1" applyFill="1" applyAlignment="1">
      <alignment vertical="top" wrapText="1"/>
    </xf>
    <xf numFmtId="170" fontId="0" fillId="0" borderId="0" xfId="0" applyNumberFormat="1" applyFill="1" applyAlignment="1">
      <alignment vertical="top" wrapText="1"/>
    </xf>
    <xf numFmtId="170" fontId="2" fillId="0" borderId="0" xfId="0" applyNumberFormat="1" applyFont="1" applyFill="1" applyAlignment="1">
      <alignment horizontal="right" vertical="top" wrapText="1"/>
    </xf>
    <xf numFmtId="4" fontId="2" fillId="33" borderId="11" xfId="0" applyNumberFormat="1" applyFont="1" applyFill="1" applyBorder="1" applyAlignment="1">
      <alignment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justify" vertical="top" wrapText="1"/>
    </xf>
    <xf numFmtId="0" fontId="0" fillId="33" borderId="13" xfId="0" applyNumberForma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49" fillId="33" borderId="11" xfId="0" applyNumberFormat="1" applyFont="1" applyFill="1" applyBorder="1" applyAlignment="1">
      <alignment horizontal="center" vertical="top" wrapText="1"/>
    </xf>
    <xf numFmtId="17" fontId="0" fillId="33" borderId="13" xfId="0" applyNumberFormat="1" applyFill="1" applyBorder="1" applyAlignment="1">
      <alignment horizontal="center" vertical="top" wrapText="1"/>
    </xf>
    <xf numFmtId="0" fontId="48" fillId="33" borderId="13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33" borderId="14" xfId="0" applyNumberForma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justify" vertical="top" wrapText="1"/>
    </xf>
    <xf numFmtId="0" fontId="0" fillId="33" borderId="15" xfId="0" applyNumberFormat="1" applyFill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center" vertical="top" wrapText="1"/>
    </xf>
    <xf numFmtId="0" fontId="48" fillId="33" borderId="17" xfId="0" applyNumberFormat="1" applyFont="1" applyFill="1" applyBorder="1" applyAlignment="1">
      <alignment horizontal="center" vertical="top" wrapText="1"/>
    </xf>
    <xf numFmtId="0" fontId="0" fillId="33" borderId="18" xfId="0" applyNumberFormat="1" applyFont="1" applyFill="1" applyBorder="1" applyAlignment="1">
      <alignment horizontal="center" vertical="top" wrapText="1"/>
    </xf>
    <xf numFmtId="0" fontId="0" fillId="33" borderId="19" xfId="0" applyNumberFormat="1" applyFont="1" applyFill="1" applyBorder="1" applyAlignment="1">
      <alignment horizontal="center" vertical="top" wrapText="1"/>
    </xf>
    <xf numFmtId="0" fontId="48" fillId="33" borderId="11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Border="1" applyAlignment="1">
      <alignment horizontal="center" vertical="top" wrapText="1"/>
    </xf>
    <xf numFmtId="0" fontId="0" fillId="33" borderId="0" xfId="0" applyNumberFormat="1" applyFont="1" applyFill="1" applyBorder="1" applyAlignment="1">
      <alignment horizontal="center" vertical="top" wrapText="1"/>
    </xf>
    <xf numFmtId="0" fontId="0" fillId="33" borderId="17" xfId="0" applyNumberFormat="1" applyFill="1" applyBorder="1" applyAlignment="1">
      <alignment horizontal="center" vertical="top" wrapText="1"/>
    </xf>
    <xf numFmtId="0" fontId="48" fillId="33" borderId="20" xfId="0" applyNumberFormat="1" applyFont="1" applyFill="1" applyBorder="1" applyAlignment="1">
      <alignment horizontal="center" vertical="top" wrapText="1"/>
    </xf>
    <xf numFmtId="0" fontId="0" fillId="33" borderId="21" xfId="0" applyNumberFormat="1" applyFont="1" applyFill="1" applyBorder="1" applyAlignment="1">
      <alignment horizontal="center" vertical="top" wrapText="1"/>
    </xf>
    <xf numFmtId="0" fontId="0" fillId="33" borderId="20" xfId="0" applyNumberFormat="1" applyFill="1" applyBorder="1" applyAlignment="1">
      <alignment horizontal="center" vertical="top" wrapText="1"/>
    </xf>
    <xf numFmtId="0" fontId="0" fillId="33" borderId="22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justify" vertical="top" wrapText="1"/>
    </xf>
    <xf numFmtId="0" fontId="0" fillId="33" borderId="12" xfId="0" applyNumberFormat="1" applyFont="1" applyFill="1" applyBorder="1" applyAlignment="1">
      <alignment vertical="top" wrapText="1"/>
    </xf>
    <xf numFmtId="0" fontId="0" fillId="34" borderId="11" xfId="0" applyNumberFormat="1" applyFill="1" applyBorder="1" applyAlignment="1">
      <alignment/>
    </xf>
    <xf numFmtId="170" fontId="0" fillId="34" borderId="0" xfId="0" applyNumberFormat="1" applyFont="1" applyFill="1" applyAlignment="1">
      <alignment vertical="top" wrapText="1"/>
    </xf>
    <xf numFmtId="170" fontId="47" fillId="34" borderId="0" xfId="0" applyNumberFormat="1" applyFont="1" applyFill="1" applyAlignment="1">
      <alignment vertical="top" wrapText="1"/>
    </xf>
    <xf numFmtId="0" fontId="48" fillId="33" borderId="10" xfId="0" applyNumberFormat="1" applyFont="1" applyFill="1" applyBorder="1" applyAlignment="1">
      <alignment horizontal="justify" vertical="top" wrapText="1"/>
    </xf>
    <xf numFmtId="0" fontId="0" fillId="33" borderId="13" xfId="0" applyNumberForma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16" fontId="47" fillId="33" borderId="13" xfId="0" applyNumberFormat="1" applyFont="1" applyFill="1" applyBorder="1" applyAlignment="1">
      <alignment horizontal="center" vertical="top" wrapText="1"/>
    </xf>
    <xf numFmtId="179" fontId="47" fillId="33" borderId="13" xfId="0" applyNumberFormat="1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7" fillId="33" borderId="22" xfId="0" applyNumberFormat="1" applyFont="1" applyFill="1" applyBorder="1" applyAlignment="1">
      <alignment horizontal="left" vertical="top" wrapText="1"/>
    </xf>
    <xf numFmtId="0" fontId="47" fillId="33" borderId="17" xfId="0" applyNumberFormat="1" applyFont="1" applyFill="1" applyBorder="1" applyAlignment="1">
      <alignment horizontal="center" vertical="top" wrapText="1"/>
    </xf>
    <xf numFmtId="49" fontId="46" fillId="33" borderId="18" xfId="0" applyNumberFormat="1" applyFont="1" applyFill="1" applyBorder="1" applyAlignment="1">
      <alignment horizontal="center" vertical="top" wrapText="1"/>
    </xf>
    <xf numFmtId="0" fontId="46" fillId="33" borderId="18" xfId="0" applyNumberFormat="1" applyFont="1" applyFill="1" applyBorder="1" applyAlignment="1">
      <alignment horizontal="center" vertical="top" wrapText="1"/>
    </xf>
    <xf numFmtId="0" fontId="46" fillId="33" borderId="19" xfId="0" applyNumberFormat="1" applyFont="1" applyFill="1" applyBorder="1" applyAlignment="1">
      <alignment horizontal="center" vertical="top" wrapText="1"/>
    </xf>
    <xf numFmtId="49" fontId="47" fillId="33" borderId="17" xfId="0" applyNumberFormat="1" applyFont="1" applyFill="1" applyBorder="1" applyAlignment="1">
      <alignment horizontal="center" vertical="top" wrapText="1"/>
    </xf>
    <xf numFmtId="0" fontId="47" fillId="33" borderId="18" xfId="0" applyNumberFormat="1" applyFont="1" applyFill="1" applyBorder="1" applyAlignment="1">
      <alignment horizontal="center" vertical="top" wrapText="1"/>
    </xf>
    <xf numFmtId="0" fontId="47" fillId="33" borderId="19" xfId="0" applyNumberFormat="1" applyFont="1" applyFill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0" fillId="33" borderId="23" xfId="0" applyNumberFormat="1" applyFont="1" applyFill="1" applyBorder="1" applyAlignment="1">
      <alignment horizontal="left" vertical="top" wrapText="1"/>
    </xf>
    <xf numFmtId="0" fontId="48" fillId="33" borderId="20" xfId="0" applyNumberFormat="1" applyFont="1" applyFill="1" applyBorder="1" applyAlignment="1">
      <alignment horizontal="left" vertical="top" wrapText="1"/>
    </xf>
    <xf numFmtId="0" fontId="48" fillId="33" borderId="21" xfId="0" applyNumberFormat="1" applyFont="1" applyFill="1" applyBorder="1" applyAlignment="1">
      <alignment horizontal="left" vertical="top" wrapText="1"/>
    </xf>
    <xf numFmtId="0" fontId="48" fillId="33" borderId="24" xfId="0" applyNumberFormat="1" applyFont="1" applyFill="1" applyBorder="1" applyAlignment="1">
      <alignment horizontal="left" vertical="top" wrapText="1"/>
    </xf>
    <xf numFmtId="0" fontId="0" fillId="33" borderId="13" xfId="0" applyNumberFormat="1" applyFill="1" applyBorder="1" applyAlignment="1">
      <alignment horizontal="justify" vertical="top" wrapText="1"/>
    </xf>
    <xf numFmtId="170" fontId="0" fillId="34" borderId="10" xfId="0" applyNumberFormat="1" applyFont="1" applyFill="1" applyBorder="1" applyAlignment="1">
      <alignment horizontal="justify" vertical="top" wrapText="1"/>
    </xf>
    <xf numFmtId="0" fontId="48" fillId="33" borderId="17" xfId="0" applyNumberFormat="1" applyFont="1" applyFill="1" applyBorder="1" applyAlignment="1">
      <alignment horizontal="center" vertical="top" wrapText="1"/>
    </xf>
    <xf numFmtId="0" fontId="48" fillId="33" borderId="18" xfId="0" applyNumberFormat="1" applyFont="1" applyFill="1" applyBorder="1" applyAlignment="1">
      <alignment horizontal="center" vertical="top" wrapText="1"/>
    </xf>
    <xf numFmtId="0" fontId="48" fillId="33" borderId="19" xfId="0" applyNumberFormat="1" applyFont="1" applyFill="1" applyBorder="1" applyAlignment="1">
      <alignment horizontal="center" vertical="top" wrapText="1"/>
    </xf>
    <xf numFmtId="0" fontId="0" fillId="33" borderId="17" xfId="0" applyNumberFormat="1" applyFont="1" applyFill="1" applyBorder="1" applyAlignment="1">
      <alignment horizontal="center" vertical="top" wrapText="1"/>
    </xf>
    <xf numFmtId="0" fontId="0" fillId="33" borderId="18" xfId="0" applyNumberFormat="1" applyFont="1" applyFill="1" applyBorder="1" applyAlignment="1">
      <alignment horizontal="center" vertical="top" wrapText="1"/>
    </xf>
    <xf numFmtId="0" fontId="0" fillId="33" borderId="19" xfId="0" applyNumberFormat="1" applyFont="1" applyFill="1" applyBorder="1" applyAlignment="1">
      <alignment horizontal="center" vertical="top" wrapText="1"/>
    </xf>
    <xf numFmtId="0" fontId="0" fillId="33" borderId="25" xfId="0" applyNumberFormat="1" applyFont="1" applyFill="1" applyBorder="1" applyAlignment="1">
      <alignment horizontal="center" vertical="top" wrapText="1"/>
    </xf>
    <xf numFmtId="0" fontId="0" fillId="33" borderId="26" xfId="0" applyNumberFormat="1" applyFont="1" applyFill="1" applyBorder="1" applyAlignment="1">
      <alignment horizontal="center" vertical="top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0" fontId="48" fillId="33" borderId="27" xfId="0" applyNumberFormat="1" applyFont="1" applyFill="1" applyBorder="1" applyAlignment="1">
      <alignment horizontal="left" vertical="top" wrapText="1"/>
    </xf>
    <xf numFmtId="0" fontId="48" fillId="33" borderId="26" xfId="0" applyNumberFormat="1" applyFont="1" applyFill="1" applyBorder="1" applyAlignment="1">
      <alignment horizontal="left" vertical="top" wrapText="1"/>
    </xf>
    <xf numFmtId="0" fontId="48" fillId="33" borderId="28" xfId="0" applyNumberFormat="1" applyFont="1" applyFill="1" applyBorder="1" applyAlignment="1">
      <alignment horizontal="left" vertical="top" wrapText="1"/>
    </xf>
    <xf numFmtId="0" fontId="48" fillId="33" borderId="10" xfId="0" applyNumberFormat="1" applyFont="1" applyFill="1" applyBorder="1" applyAlignment="1">
      <alignment horizontal="justify" vertical="top" wrapText="1"/>
    </xf>
    <xf numFmtId="170" fontId="48" fillId="34" borderId="10" xfId="0" applyNumberFormat="1" applyFont="1" applyFill="1" applyBorder="1" applyAlignment="1">
      <alignment horizontal="justify" vertical="top" wrapText="1"/>
    </xf>
    <xf numFmtId="0" fontId="0" fillId="33" borderId="13" xfId="0" applyNumberForma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25" xfId="0" applyNumberFormat="1" applyFont="1" applyFill="1" applyBorder="1" applyAlignment="1">
      <alignment horizontal="left" vertical="top" wrapText="1"/>
    </xf>
    <xf numFmtId="0" fontId="0" fillId="33" borderId="26" xfId="0" applyNumberFormat="1" applyFont="1" applyFill="1" applyBorder="1" applyAlignment="1">
      <alignment horizontal="left" vertical="top" wrapText="1"/>
    </xf>
    <xf numFmtId="0" fontId="0" fillId="33" borderId="28" xfId="0" applyNumberFormat="1" applyFont="1" applyFill="1" applyBorder="1" applyAlignment="1">
      <alignment horizontal="left" vertical="top" wrapText="1"/>
    </xf>
    <xf numFmtId="0" fontId="48" fillId="33" borderId="0" xfId="0" applyNumberFormat="1" applyFont="1" applyFill="1" applyBorder="1" applyAlignment="1">
      <alignment horizontal="left" vertical="top" wrapText="1"/>
    </xf>
    <xf numFmtId="0" fontId="48" fillId="33" borderId="29" xfId="0" applyNumberFormat="1" applyFont="1" applyFill="1" applyBorder="1" applyAlignment="1">
      <alignment horizontal="left" vertical="top" wrapText="1"/>
    </xf>
    <xf numFmtId="0" fontId="0" fillId="33" borderId="17" xfId="0" applyNumberFormat="1" applyFill="1" applyBorder="1" applyAlignment="1">
      <alignment horizontal="left" vertical="top" wrapText="1"/>
    </xf>
    <xf numFmtId="0" fontId="0" fillId="33" borderId="18" xfId="0" applyNumberFormat="1" applyFill="1" applyBorder="1" applyAlignment="1">
      <alignment horizontal="left" vertical="top" wrapText="1"/>
    </xf>
    <xf numFmtId="0" fontId="0" fillId="33" borderId="19" xfId="0" applyNumberForma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justify" vertical="top" wrapText="1"/>
    </xf>
    <xf numFmtId="0" fontId="0" fillId="33" borderId="13" xfId="0" applyNumberFormat="1" applyFont="1" applyFill="1" applyBorder="1" applyAlignment="1">
      <alignment horizontal="justify" vertical="top" wrapText="1"/>
    </xf>
    <xf numFmtId="0" fontId="48" fillId="33" borderId="13" xfId="0" applyNumberFormat="1" applyFont="1" applyFill="1" applyBorder="1" applyAlignment="1">
      <alignment horizontal="justify" vertical="top" wrapText="1"/>
    </xf>
    <xf numFmtId="0" fontId="2" fillId="33" borderId="13" xfId="0" applyNumberFormat="1" applyFont="1" applyFill="1" applyBorder="1" applyAlignment="1">
      <alignment horizontal="justify" vertical="top" wrapText="1"/>
    </xf>
    <xf numFmtId="170" fontId="2" fillId="34" borderId="10" xfId="0" applyNumberFormat="1" applyFont="1" applyFill="1" applyBorder="1" applyAlignment="1">
      <alignment horizontal="justify" vertical="top" wrapText="1"/>
    </xf>
    <xf numFmtId="0" fontId="48" fillId="33" borderId="25" xfId="0" applyNumberFormat="1" applyFont="1" applyFill="1" applyBorder="1" applyAlignment="1">
      <alignment horizontal="left" vertical="top" wrapText="1"/>
    </xf>
    <xf numFmtId="0" fontId="48" fillId="33" borderId="13" xfId="0" applyNumberFormat="1" applyFont="1" applyFill="1" applyBorder="1" applyAlignment="1">
      <alignment horizontal="left" vertical="top" wrapText="1"/>
    </xf>
    <xf numFmtId="0" fontId="48" fillId="33" borderId="10" xfId="0" applyNumberFormat="1" applyFont="1" applyFill="1" applyBorder="1" applyAlignment="1">
      <alignment horizontal="left" vertical="top" wrapText="1"/>
    </xf>
    <xf numFmtId="0" fontId="48" fillId="33" borderId="12" xfId="0" applyNumberFormat="1" applyFont="1" applyFill="1" applyBorder="1" applyAlignment="1">
      <alignment horizontal="left" vertical="top" wrapText="1"/>
    </xf>
    <xf numFmtId="170" fontId="2" fillId="34" borderId="12" xfId="0" applyNumberFormat="1" applyFont="1" applyFill="1" applyBorder="1" applyAlignment="1">
      <alignment horizontal="justify" vertical="top" wrapText="1"/>
    </xf>
    <xf numFmtId="0" fontId="0" fillId="33" borderId="13" xfId="0" applyNumberFormat="1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33" borderId="12" xfId="0" applyNumberFormat="1" applyFill="1" applyBorder="1" applyAlignment="1">
      <alignment horizontal="center"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left" vertical="top" wrapText="1"/>
    </xf>
    <xf numFmtId="0" fontId="47" fillId="33" borderId="23" xfId="0" applyNumberFormat="1" applyFont="1" applyFill="1" applyBorder="1" applyAlignment="1">
      <alignment horizontal="left" vertical="top" wrapText="1"/>
    </xf>
    <xf numFmtId="0" fontId="46" fillId="33" borderId="16" xfId="0" applyNumberFormat="1" applyFont="1" applyFill="1" applyBorder="1" applyAlignment="1">
      <alignment horizontal="left" vertical="top" wrapText="1"/>
    </xf>
    <xf numFmtId="0" fontId="46" fillId="33" borderId="23" xfId="0" applyNumberFormat="1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46" fillId="33" borderId="13" xfId="0" applyNumberFormat="1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0" fontId="47" fillId="33" borderId="13" xfId="0" applyNumberFormat="1" applyFont="1" applyFill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left" vertical="top" wrapText="1"/>
    </xf>
    <xf numFmtId="0" fontId="47" fillId="33" borderId="12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justify" vertical="top" wrapText="1"/>
    </xf>
    <xf numFmtId="170" fontId="0" fillId="0" borderId="0" xfId="0" applyNumberFormat="1" applyFont="1" applyFill="1" applyAlignment="1">
      <alignment horizontal="justify" vertical="top" wrapText="1"/>
    </xf>
    <xf numFmtId="0" fontId="0" fillId="0" borderId="11" xfId="0" applyNumberForma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left" vertical="top" wrapText="1"/>
    </xf>
    <xf numFmtId="0" fontId="46" fillId="33" borderId="10" xfId="0" applyNumberFormat="1" applyFont="1" applyFill="1" applyBorder="1" applyAlignment="1">
      <alignment horizontal="left" vertical="top" wrapText="1"/>
    </xf>
    <xf numFmtId="0" fontId="46" fillId="33" borderId="12" xfId="0" applyNumberFormat="1" applyFont="1" applyFill="1" applyBorder="1" applyAlignment="1">
      <alignment horizontal="left" vertical="top" wrapText="1"/>
    </xf>
    <xf numFmtId="0" fontId="48" fillId="0" borderId="0" xfId="0" applyNumberFormat="1" applyFont="1" applyFill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center" vertical="top" wrapText="1"/>
    </xf>
    <xf numFmtId="0" fontId="47" fillId="33" borderId="30" xfId="0" applyNumberFormat="1" applyFont="1" applyFill="1" applyBorder="1" applyAlignment="1">
      <alignment horizontal="left" vertical="top" wrapText="1"/>
    </xf>
    <xf numFmtId="0" fontId="47" fillId="33" borderId="18" xfId="0" applyNumberFormat="1" applyFont="1" applyFill="1" applyBorder="1" applyAlignment="1">
      <alignment horizontal="left" vertical="top" wrapText="1"/>
    </xf>
    <xf numFmtId="0" fontId="47" fillId="33" borderId="19" xfId="0" applyNumberFormat="1" applyFont="1" applyFill="1" applyBorder="1" applyAlignment="1">
      <alignment horizontal="left" vertical="top" wrapText="1"/>
    </xf>
    <xf numFmtId="0" fontId="47" fillId="33" borderId="17" xfId="0" applyNumberFormat="1" applyFont="1" applyFill="1" applyBorder="1" applyAlignment="1">
      <alignment horizontal="left" vertical="top" wrapText="1"/>
    </xf>
    <xf numFmtId="0" fontId="48" fillId="33" borderId="31" xfId="0" applyNumberFormat="1" applyFont="1" applyFill="1" applyBorder="1" applyAlignment="1">
      <alignment horizontal="left" vertical="top" wrapText="1"/>
    </xf>
    <xf numFmtId="0" fontId="48" fillId="33" borderId="32" xfId="0" applyNumberFormat="1" applyFont="1" applyFill="1" applyBorder="1" applyAlignment="1">
      <alignment horizontal="left" vertical="top" wrapText="1"/>
    </xf>
    <xf numFmtId="0" fontId="48" fillId="33" borderId="33" xfId="0" applyNumberFormat="1" applyFont="1" applyFill="1" applyBorder="1" applyAlignment="1">
      <alignment horizontal="left" vertical="top" wrapText="1"/>
    </xf>
    <xf numFmtId="0" fontId="0" fillId="33" borderId="13" xfId="0" applyNumberFormat="1" applyFill="1" applyBorder="1" applyAlignment="1">
      <alignment horizontal="left" vertical="top" wrapText="1"/>
    </xf>
    <xf numFmtId="170" fontId="0" fillId="34" borderId="10" xfId="0" applyNumberFormat="1" applyFont="1" applyFill="1" applyBorder="1" applyAlignment="1">
      <alignment horizontal="left" vertical="top" wrapText="1"/>
    </xf>
    <xf numFmtId="0" fontId="48" fillId="33" borderId="16" xfId="0" applyNumberFormat="1" applyFont="1" applyFill="1" applyBorder="1" applyAlignment="1">
      <alignment horizontal="left" vertical="top" wrapText="1"/>
    </xf>
    <xf numFmtId="0" fontId="48" fillId="33" borderId="23" xfId="0" applyNumberFormat="1" applyFont="1" applyFill="1" applyBorder="1" applyAlignment="1">
      <alignment horizontal="left" vertical="top" wrapText="1"/>
    </xf>
    <xf numFmtId="170" fontId="0" fillId="34" borderId="12" xfId="0" applyNumberFormat="1" applyFont="1" applyFill="1" applyBorder="1" applyAlignment="1">
      <alignment horizontal="left" vertical="top" wrapText="1"/>
    </xf>
    <xf numFmtId="170" fontId="0" fillId="0" borderId="0" xfId="0" applyNumberFormat="1" applyFill="1" applyAlignment="1">
      <alignment horizontal="right" wrapText="1"/>
    </xf>
    <xf numFmtId="170" fontId="0" fillId="0" borderId="0" xfId="0" applyNumberFormat="1" applyFill="1" applyAlignment="1">
      <alignment horizontal="left" vertical="top" wrapText="1"/>
    </xf>
    <xf numFmtId="170" fontId="0" fillId="0" borderId="0" xfId="0" applyNumberFormat="1" applyFont="1" applyFill="1" applyAlignment="1">
      <alignment horizontal="left" vertical="top" wrapText="1"/>
    </xf>
    <xf numFmtId="170" fontId="2" fillId="0" borderId="0" xfId="0" applyNumberFormat="1" applyFont="1" applyFill="1" applyAlignment="1">
      <alignment horizontal="left" vertical="justify" wrapText="1"/>
    </xf>
    <xf numFmtId="170" fontId="0" fillId="0" borderId="0" xfId="0" applyNumberFormat="1" applyFont="1" applyFill="1" applyAlignment="1">
      <alignment horizontal="left" vertical="justify" wrapText="1"/>
    </xf>
    <xf numFmtId="0" fontId="48" fillId="33" borderId="34" xfId="0" applyNumberFormat="1" applyFont="1" applyFill="1" applyBorder="1" applyAlignment="1">
      <alignment horizontal="left" vertical="top" wrapText="1"/>
    </xf>
    <xf numFmtId="0" fontId="47" fillId="33" borderId="35" xfId="0" applyNumberFormat="1" applyFont="1" applyFill="1" applyBorder="1" applyAlignment="1">
      <alignment horizontal="center" vertical="top" wrapText="1"/>
    </xf>
    <xf numFmtId="0" fontId="47" fillId="33" borderId="36" xfId="0" applyNumberFormat="1" applyFont="1" applyFill="1" applyBorder="1" applyAlignment="1">
      <alignment horizontal="center" vertical="top" wrapText="1"/>
    </xf>
    <xf numFmtId="0" fontId="0" fillId="33" borderId="37" xfId="0" applyNumberFormat="1" applyFont="1" applyFill="1" applyBorder="1" applyAlignment="1">
      <alignment horizontal="left" vertical="top" wrapText="1"/>
    </xf>
    <xf numFmtId="0" fontId="0" fillId="33" borderId="32" xfId="0" applyNumberFormat="1" applyFont="1" applyFill="1" applyBorder="1" applyAlignment="1">
      <alignment horizontal="left" vertical="top" wrapText="1"/>
    </xf>
    <xf numFmtId="0" fontId="0" fillId="33" borderId="34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="80" zoomScaleNormal="80" workbookViewId="0" topLeftCell="A192">
      <selection activeCell="F230" sqref="F230"/>
    </sheetView>
  </sheetViews>
  <sheetFormatPr defaultColWidth="9.33203125" defaultRowHeight="12.75"/>
  <cols>
    <col min="1" max="1" width="7.33203125" style="0" customWidth="1"/>
    <col min="2" max="2" width="36.83203125" style="0" customWidth="1"/>
    <col min="3" max="3" width="22.33203125" style="0" customWidth="1"/>
    <col min="4" max="4" width="22" style="0" customWidth="1"/>
    <col min="5" max="5" width="20.5" style="0" customWidth="1"/>
    <col min="6" max="6" width="18.5" style="0" customWidth="1"/>
    <col min="7" max="7" width="17.83203125" style="0" customWidth="1"/>
    <col min="8" max="8" width="14.33203125" style="0" customWidth="1"/>
    <col min="9" max="9" width="20.33203125" style="0" bestFit="1" customWidth="1"/>
  </cols>
  <sheetData>
    <row r="1" spans="1:8" ht="12" customHeight="1">
      <c r="F1" s="4"/>
      <c r="G1" s="157" t="s">
        <v>47</v>
      </c>
      <c r="H1" s="158"/>
    </row>
    <row r="2" spans="6:8" ht="28.5" customHeight="1">
      <c r="F2" s="159" t="s">
        <v>93</v>
      </c>
      <c r="G2" s="160"/>
      <c r="H2" s="160"/>
    </row>
    <row r="3" spans="6:8" ht="12.75" customHeight="1">
      <c r="F3" s="17"/>
      <c r="G3" s="156" t="s">
        <v>62</v>
      </c>
      <c r="H3" s="156"/>
    </row>
    <row r="4" spans="1:8" ht="66.75" customHeight="1">
      <c r="A4" s="1" t="s">
        <v>0</v>
      </c>
      <c r="B4" s="1" t="s">
        <v>0</v>
      </c>
      <c r="C4" s="1" t="s">
        <v>0</v>
      </c>
      <c r="D4" s="2"/>
      <c r="E4" s="3"/>
      <c r="F4" s="136" t="s">
        <v>87</v>
      </c>
      <c r="G4" s="137"/>
      <c r="H4" s="137"/>
    </row>
    <row r="5" spans="1:8" ht="18" customHeight="1">
      <c r="A5" s="142" t="s">
        <v>16</v>
      </c>
      <c r="B5" s="142"/>
      <c r="C5" s="142"/>
      <c r="D5" s="142"/>
      <c r="E5" s="142"/>
      <c r="F5" s="142"/>
      <c r="G5" s="142"/>
      <c r="H5" s="142"/>
    </row>
    <row r="6" spans="1:8" ht="12.75">
      <c r="A6" s="121" t="s">
        <v>1</v>
      </c>
      <c r="B6" s="121" t="s">
        <v>2</v>
      </c>
      <c r="C6" s="121" t="s">
        <v>3</v>
      </c>
      <c r="D6" s="121" t="s">
        <v>4</v>
      </c>
      <c r="E6" s="121" t="s">
        <v>5</v>
      </c>
      <c r="F6" s="121"/>
      <c r="G6" s="121"/>
      <c r="H6" s="138" t="s">
        <v>6</v>
      </c>
    </row>
    <row r="7" spans="1:8" ht="79.5" customHeight="1">
      <c r="A7" s="122" t="s">
        <v>0</v>
      </c>
      <c r="B7" s="122" t="s">
        <v>0</v>
      </c>
      <c r="C7" s="121" t="s">
        <v>0</v>
      </c>
      <c r="D7" s="121" t="s">
        <v>0</v>
      </c>
      <c r="E7" s="20" t="s">
        <v>65</v>
      </c>
      <c r="F7" s="20" t="s">
        <v>70</v>
      </c>
      <c r="G7" s="20" t="s">
        <v>81</v>
      </c>
      <c r="H7" s="121" t="s">
        <v>0</v>
      </c>
    </row>
    <row r="8" spans="1:8" ht="40.5" customHeight="1">
      <c r="A8" s="5" t="s">
        <v>0</v>
      </c>
      <c r="B8" s="143" t="s">
        <v>91</v>
      </c>
      <c r="C8" s="125" t="s">
        <v>17</v>
      </c>
      <c r="D8" s="6" t="s">
        <v>7</v>
      </c>
      <c r="E8" s="7">
        <f>E13+E38+E108+E133+E143+E178+E153+E168+E198+E212</f>
        <v>160299679.4</v>
      </c>
      <c r="F8" s="7">
        <f>F13+F38+F108+F133+F143+F178+F153+F168+F198+F212</f>
        <v>153358536.67</v>
      </c>
      <c r="G8" s="7">
        <f>G13+G38+G108+G133+G143+G178+G153+G168+G198+G212</f>
        <v>153358536.67</v>
      </c>
      <c r="H8" s="8" t="s">
        <v>0</v>
      </c>
    </row>
    <row r="9" spans="1:8" ht="41.25" customHeight="1">
      <c r="A9" s="5" t="s">
        <v>0</v>
      </c>
      <c r="B9" s="131"/>
      <c r="C9" s="125"/>
      <c r="D9" s="6" t="s">
        <v>8</v>
      </c>
      <c r="E9" s="7">
        <f>E14+E39+E109+E134+E144+E179+E154+E169+E199+E213</f>
        <v>40812039.89</v>
      </c>
      <c r="F9" s="7">
        <f>F14+F39+F109+F134+F144+F179+F154+F169+F199+F218</f>
        <v>15560716.75</v>
      </c>
      <c r="G9" s="7">
        <f>G14+G39+G109+G134+G144+G179+G154+G169+G199+G218</f>
        <v>15361637.299999999</v>
      </c>
      <c r="H9" s="8" t="s">
        <v>0</v>
      </c>
    </row>
    <row r="10" spans="1:8" ht="30" customHeight="1">
      <c r="A10" s="5" t="s">
        <v>0</v>
      </c>
      <c r="B10" s="131"/>
      <c r="C10" s="125"/>
      <c r="D10" s="6" t="s">
        <v>9</v>
      </c>
      <c r="E10" s="7">
        <f>E15+E40+E110+E135+E145+E180+E155+E170+E200</f>
        <v>98724164.23000002</v>
      </c>
      <c r="F10" s="7">
        <f>F15+F40+F110+F135+F145+F180+F155+F170+F200</f>
        <v>60862730.46</v>
      </c>
      <c r="G10" s="7">
        <f>G15+G40+G110+G135+G145+G180+G155+G170+G200</f>
        <v>60415676.38</v>
      </c>
      <c r="H10" s="8" t="s">
        <v>0</v>
      </c>
    </row>
    <row r="11" spans="1:8" ht="28.5" customHeight="1">
      <c r="A11" s="5" t="s">
        <v>0</v>
      </c>
      <c r="B11" s="131"/>
      <c r="C11" s="125"/>
      <c r="D11" s="6" t="s">
        <v>10</v>
      </c>
      <c r="E11" s="7">
        <v>0</v>
      </c>
      <c r="F11" s="7">
        <f>F16+F41</f>
        <v>0</v>
      </c>
      <c r="G11" s="7">
        <f>G16+G41</f>
        <v>0</v>
      </c>
      <c r="H11" s="8" t="s">
        <v>0</v>
      </c>
    </row>
    <row r="12" spans="1:8" ht="14.25" customHeight="1">
      <c r="A12" s="9" t="s">
        <v>0</v>
      </c>
      <c r="B12" s="132"/>
      <c r="C12" s="126"/>
      <c r="D12" s="10" t="s">
        <v>11</v>
      </c>
      <c r="E12" s="11">
        <f>SUM(E8:E11)</f>
        <v>299835883.52000004</v>
      </c>
      <c r="F12" s="11">
        <f>SUM(F8:F11)</f>
        <v>229781983.88</v>
      </c>
      <c r="G12" s="11">
        <f>SUM(G8:G11)</f>
        <v>229135850.35</v>
      </c>
      <c r="H12" s="8" t="s">
        <v>0</v>
      </c>
    </row>
    <row r="13" spans="1:8" ht="44.25" customHeight="1">
      <c r="A13" s="12" t="s">
        <v>12</v>
      </c>
      <c r="B13" s="130" t="s">
        <v>18</v>
      </c>
      <c r="C13" s="125" t="s">
        <v>17</v>
      </c>
      <c r="D13" s="6" t="s">
        <v>7</v>
      </c>
      <c r="E13" s="7">
        <f>E28+E33+E23</f>
        <v>34476.27</v>
      </c>
      <c r="F13" s="7">
        <f aca="true" t="shared" si="0" ref="F13:G15">F28+F33</f>
        <v>0</v>
      </c>
      <c r="G13" s="7">
        <f t="shared" si="0"/>
        <v>0</v>
      </c>
      <c r="H13" s="8">
        <v>7</v>
      </c>
    </row>
    <row r="14" spans="1:8" ht="38.25" customHeight="1">
      <c r="A14" s="23" t="s">
        <v>0</v>
      </c>
      <c r="B14" s="131"/>
      <c r="C14" s="125"/>
      <c r="D14" s="6" t="s">
        <v>8</v>
      </c>
      <c r="E14" s="7">
        <f>E29+E34+E19</f>
        <v>160126.55</v>
      </c>
      <c r="F14" s="7">
        <f t="shared" si="0"/>
        <v>0</v>
      </c>
      <c r="G14" s="7">
        <f t="shared" si="0"/>
        <v>0</v>
      </c>
      <c r="H14" s="8"/>
    </row>
    <row r="15" spans="1:8" ht="28.5" customHeight="1">
      <c r="A15" s="23" t="s">
        <v>0</v>
      </c>
      <c r="B15" s="131"/>
      <c r="C15" s="125"/>
      <c r="D15" s="6" t="s">
        <v>9</v>
      </c>
      <c r="E15" s="18">
        <f>E30+E35</f>
        <v>29344595</v>
      </c>
      <c r="F15" s="18">
        <f t="shared" si="0"/>
        <v>28050893</v>
      </c>
      <c r="G15" s="18">
        <f t="shared" si="0"/>
        <v>27975793</v>
      </c>
      <c r="H15" s="8"/>
    </row>
    <row r="16" spans="1:8" ht="28.5" customHeight="1">
      <c r="A16" s="23" t="s">
        <v>0</v>
      </c>
      <c r="B16" s="131"/>
      <c r="C16" s="125"/>
      <c r="D16" s="6" t="s">
        <v>10</v>
      </c>
      <c r="E16" s="7">
        <f>E36</f>
        <v>0</v>
      </c>
      <c r="F16" s="7">
        <f>F36</f>
        <v>0</v>
      </c>
      <c r="G16" s="7">
        <f>G36</f>
        <v>0</v>
      </c>
      <c r="H16" s="8"/>
    </row>
    <row r="17" spans="1:8" ht="14.25" customHeight="1">
      <c r="A17" s="64" t="s">
        <v>0</v>
      </c>
      <c r="B17" s="132"/>
      <c r="C17" s="125"/>
      <c r="D17" s="10" t="s">
        <v>11</v>
      </c>
      <c r="E17" s="11">
        <f>SUM(E13:E16)</f>
        <v>29539197.82</v>
      </c>
      <c r="F17" s="11">
        <f>SUM(F13:F16)</f>
        <v>28050893</v>
      </c>
      <c r="G17" s="11">
        <f>SUM(G13:G16)</f>
        <v>27975793</v>
      </c>
      <c r="H17" s="8" t="s">
        <v>0</v>
      </c>
    </row>
    <row r="18" spans="1:8" ht="27.75" customHeight="1">
      <c r="A18" s="66" t="s">
        <v>13</v>
      </c>
      <c r="B18" s="144" t="s">
        <v>92</v>
      </c>
      <c r="C18" s="147" t="s">
        <v>17</v>
      </c>
      <c r="D18" s="6" t="s">
        <v>7</v>
      </c>
      <c r="E18" s="7">
        <v>0</v>
      </c>
      <c r="F18" s="7">
        <v>0</v>
      </c>
      <c r="G18" s="7">
        <v>0</v>
      </c>
      <c r="H18" s="8">
        <v>7</v>
      </c>
    </row>
    <row r="19" spans="1:8" ht="39.75" customHeight="1">
      <c r="A19" s="67"/>
      <c r="B19" s="145"/>
      <c r="C19" s="145"/>
      <c r="D19" s="6" t="s">
        <v>8</v>
      </c>
      <c r="E19" s="7">
        <v>160126.55</v>
      </c>
      <c r="F19" s="7">
        <v>0</v>
      </c>
      <c r="G19" s="7">
        <v>0</v>
      </c>
      <c r="H19" s="8"/>
    </row>
    <row r="20" spans="1:8" ht="36" customHeight="1">
      <c r="A20" s="68"/>
      <c r="B20" s="145"/>
      <c r="C20" s="145"/>
      <c r="D20" s="6" t="s">
        <v>9</v>
      </c>
      <c r="E20" s="18">
        <v>0</v>
      </c>
      <c r="F20" s="18">
        <v>0</v>
      </c>
      <c r="G20" s="18">
        <v>0</v>
      </c>
      <c r="H20" s="8"/>
    </row>
    <row r="21" spans="1:8" ht="30" customHeight="1">
      <c r="A21" s="68"/>
      <c r="B21" s="145"/>
      <c r="C21" s="145"/>
      <c r="D21" s="6" t="s">
        <v>10</v>
      </c>
      <c r="E21" s="7">
        <f>E41</f>
        <v>0</v>
      </c>
      <c r="F21" s="7">
        <f>F41</f>
        <v>0</v>
      </c>
      <c r="G21" s="7">
        <f>G41</f>
        <v>0</v>
      </c>
      <c r="H21" s="8"/>
    </row>
    <row r="22" spans="1:8" ht="24" customHeight="1">
      <c r="A22" s="69"/>
      <c r="B22" s="146"/>
      <c r="C22" s="146"/>
      <c r="D22" s="10" t="s">
        <v>11</v>
      </c>
      <c r="E22" s="11">
        <f>SUM(E18:E21)</f>
        <v>160126.55</v>
      </c>
      <c r="F22" s="11">
        <f>SUM(F18:F21)</f>
        <v>0</v>
      </c>
      <c r="G22" s="11">
        <f>SUM(G18:G21)</f>
        <v>0</v>
      </c>
      <c r="H22" s="8" t="s">
        <v>0</v>
      </c>
    </row>
    <row r="23" spans="1:8" ht="35.25" customHeight="1">
      <c r="A23" s="70" t="s">
        <v>95</v>
      </c>
      <c r="B23" s="162" t="s">
        <v>94</v>
      </c>
      <c r="C23" s="123" t="s">
        <v>17</v>
      </c>
      <c r="D23" s="6" t="s">
        <v>7</v>
      </c>
      <c r="E23" s="7">
        <v>34476.27</v>
      </c>
      <c r="F23" s="7">
        <v>0</v>
      </c>
      <c r="G23" s="7">
        <v>0</v>
      </c>
      <c r="H23" s="8">
        <v>7</v>
      </c>
    </row>
    <row r="24" spans="1:8" ht="30.75" customHeight="1">
      <c r="A24" s="71"/>
      <c r="B24" s="163"/>
      <c r="C24" s="123"/>
      <c r="D24" s="6" t="s">
        <v>8</v>
      </c>
      <c r="E24" s="7">
        <v>0</v>
      </c>
      <c r="F24" s="7">
        <v>0</v>
      </c>
      <c r="G24" s="7">
        <v>0</v>
      </c>
      <c r="H24" s="8"/>
    </row>
    <row r="25" spans="1:8" ht="31.5" customHeight="1">
      <c r="A25" s="71"/>
      <c r="B25" s="163"/>
      <c r="C25" s="123"/>
      <c r="D25" s="6" t="s">
        <v>9</v>
      </c>
      <c r="E25" s="18">
        <v>0</v>
      </c>
      <c r="F25" s="18">
        <v>0</v>
      </c>
      <c r="G25" s="18">
        <v>0</v>
      </c>
      <c r="H25" s="8"/>
    </row>
    <row r="26" spans="1:8" ht="27.75" customHeight="1">
      <c r="A26" s="71"/>
      <c r="B26" s="163"/>
      <c r="C26" s="123"/>
      <c r="D26" s="6" t="s">
        <v>10</v>
      </c>
      <c r="E26" s="7">
        <f>E46</f>
        <v>0</v>
      </c>
      <c r="F26" s="7">
        <f>F46</f>
        <v>0</v>
      </c>
      <c r="G26" s="7">
        <f>G46</f>
        <v>0</v>
      </c>
      <c r="H26" s="8"/>
    </row>
    <row r="27" spans="1:8" ht="24" customHeight="1">
      <c r="A27" s="72"/>
      <c r="B27" s="65"/>
      <c r="C27" s="123"/>
      <c r="D27" s="10" t="s">
        <v>11</v>
      </c>
      <c r="E27" s="11">
        <f>SUM(E23:E26)</f>
        <v>34476.27</v>
      </c>
      <c r="F27" s="11">
        <f>SUM(F23:F26)</f>
        <v>0</v>
      </c>
      <c r="G27" s="11">
        <f>SUM(G23:G26)</f>
        <v>0</v>
      </c>
      <c r="H27" s="8" t="s">
        <v>0</v>
      </c>
    </row>
    <row r="28" spans="1:8" ht="45" customHeight="1">
      <c r="A28" s="63" t="s">
        <v>96</v>
      </c>
      <c r="B28" s="133" t="s">
        <v>19</v>
      </c>
      <c r="C28" s="123" t="s">
        <v>17</v>
      </c>
      <c r="D28" s="6" t="s">
        <v>7</v>
      </c>
      <c r="E28" s="7">
        <v>0</v>
      </c>
      <c r="F28" s="7">
        <v>0</v>
      </c>
      <c r="G28" s="7">
        <v>0</v>
      </c>
      <c r="H28" s="8"/>
    </row>
    <row r="29" spans="1:8" ht="39.75" customHeight="1">
      <c r="A29" s="13" t="s">
        <v>0</v>
      </c>
      <c r="B29" s="134"/>
      <c r="C29" s="123"/>
      <c r="D29" s="6" t="s">
        <v>8</v>
      </c>
      <c r="E29" s="7"/>
      <c r="F29" s="7">
        <v>0</v>
      </c>
      <c r="G29" s="7">
        <v>0</v>
      </c>
      <c r="H29" s="8"/>
    </row>
    <row r="30" spans="1:8" ht="41.25" customHeight="1">
      <c r="A30" s="13" t="s">
        <v>0</v>
      </c>
      <c r="B30" s="134"/>
      <c r="C30" s="123"/>
      <c r="D30" s="6" t="s">
        <v>9</v>
      </c>
      <c r="E30" s="7">
        <v>1419043</v>
      </c>
      <c r="F30" s="7">
        <v>1421193</v>
      </c>
      <c r="G30" s="7">
        <v>1418193</v>
      </c>
      <c r="H30" s="8"/>
    </row>
    <row r="31" spans="1:8" ht="28.5" customHeight="1">
      <c r="A31" s="13" t="s">
        <v>0</v>
      </c>
      <c r="B31" s="134"/>
      <c r="C31" s="123"/>
      <c r="D31" s="6" t="s">
        <v>10</v>
      </c>
      <c r="E31" s="7">
        <v>0</v>
      </c>
      <c r="F31" s="7">
        <v>0</v>
      </c>
      <c r="G31" s="7">
        <v>0</v>
      </c>
      <c r="H31" s="8"/>
    </row>
    <row r="32" spans="1:8" ht="14.25" customHeight="1">
      <c r="A32" s="14" t="s">
        <v>0</v>
      </c>
      <c r="B32" s="135"/>
      <c r="C32" s="124"/>
      <c r="D32" s="6" t="s">
        <v>11</v>
      </c>
      <c r="E32" s="7">
        <f>SUM(E28:E31)</f>
        <v>1419043</v>
      </c>
      <c r="F32" s="7">
        <f>SUM(F28:F31)</f>
        <v>1421193</v>
      </c>
      <c r="G32" s="7">
        <f>SUM(G28:G31)</f>
        <v>1418193</v>
      </c>
      <c r="H32" s="8" t="s">
        <v>0</v>
      </c>
    </row>
    <row r="33" spans="1:8" ht="43.5" customHeight="1">
      <c r="A33" s="62" t="s">
        <v>97</v>
      </c>
      <c r="B33" s="133" t="s">
        <v>20</v>
      </c>
      <c r="C33" s="123" t="s">
        <v>17</v>
      </c>
      <c r="D33" s="6" t="s">
        <v>7</v>
      </c>
      <c r="E33" s="7">
        <v>0</v>
      </c>
      <c r="F33" s="7">
        <v>0</v>
      </c>
      <c r="G33" s="7">
        <v>0</v>
      </c>
      <c r="H33" s="8"/>
    </row>
    <row r="34" spans="1:8" ht="45.75" customHeight="1">
      <c r="A34" s="13" t="s">
        <v>0</v>
      </c>
      <c r="B34" s="134"/>
      <c r="C34" s="123"/>
      <c r="D34" s="6" t="s">
        <v>8</v>
      </c>
      <c r="E34" s="7">
        <v>0</v>
      </c>
      <c r="F34" s="7">
        <v>0</v>
      </c>
      <c r="G34" s="7">
        <v>0</v>
      </c>
      <c r="H34" s="8"/>
    </row>
    <row r="35" spans="1:8" ht="39.75" customHeight="1">
      <c r="A35" s="13" t="s">
        <v>0</v>
      </c>
      <c r="B35" s="134"/>
      <c r="C35" s="123"/>
      <c r="D35" s="6" t="s">
        <v>9</v>
      </c>
      <c r="E35" s="18">
        <v>27925552</v>
      </c>
      <c r="F35" s="18">
        <v>26629700</v>
      </c>
      <c r="G35" s="18">
        <v>26557600</v>
      </c>
      <c r="H35" s="8"/>
    </row>
    <row r="36" spans="1:8" ht="28.5" customHeight="1">
      <c r="A36" s="13" t="s">
        <v>0</v>
      </c>
      <c r="B36" s="134"/>
      <c r="C36" s="123"/>
      <c r="D36" s="6" t="s">
        <v>10</v>
      </c>
      <c r="E36" s="7">
        <v>0</v>
      </c>
      <c r="F36" s="7">
        <v>0</v>
      </c>
      <c r="G36" s="7">
        <v>0</v>
      </c>
      <c r="H36" s="8"/>
    </row>
    <row r="37" spans="1:8" ht="14.25" customHeight="1">
      <c r="A37" s="14" t="s">
        <v>0</v>
      </c>
      <c r="B37" s="135"/>
      <c r="C37" s="124"/>
      <c r="D37" s="6" t="s">
        <v>11</v>
      </c>
      <c r="E37" s="7">
        <f>SUM(E33:E36)</f>
        <v>27925552</v>
      </c>
      <c r="F37" s="7">
        <f>SUM(F33:F36)</f>
        <v>26629700</v>
      </c>
      <c r="G37" s="7">
        <f>SUM(G33:G36)</f>
        <v>26557600</v>
      </c>
      <c r="H37" s="8"/>
    </row>
    <row r="38" spans="1:8" ht="54" customHeight="1">
      <c r="A38" s="12" t="s">
        <v>14</v>
      </c>
      <c r="B38" s="139" t="s">
        <v>21</v>
      </c>
      <c r="C38" s="125" t="s">
        <v>17</v>
      </c>
      <c r="D38" s="6" t="s">
        <v>7</v>
      </c>
      <c r="E38" s="7">
        <f aca="true" t="shared" si="1" ref="E38:G41">E43+E48+E63+E68+E73+E78+E83+E88+E53+E58+E93+E98+E103</f>
        <v>156365834.60999998</v>
      </c>
      <c r="F38" s="7">
        <f t="shared" si="1"/>
        <v>151046578.35</v>
      </c>
      <c r="G38" s="7">
        <f t="shared" si="1"/>
        <v>151046578.35</v>
      </c>
      <c r="H38" s="8">
        <v>5.6</v>
      </c>
    </row>
    <row r="39" spans="1:8" ht="38.25" customHeight="1">
      <c r="A39" s="23" t="s">
        <v>0</v>
      </c>
      <c r="B39" s="140"/>
      <c r="C39" s="125"/>
      <c r="D39" s="6" t="s">
        <v>8</v>
      </c>
      <c r="E39" s="7">
        <f t="shared" si="1"/>
        <v>4167313.73</v>
      </c>
      <c r="F39" s="7">
        <f t="shared" si="1"/>
        <v>4767002.67</v>
      </c>
      <c r="G39" s="7">
        <f t="shared" si="1"/>
        <v>4567923.22</v>
      </c>
      <c r="H39" s="8"/>
    </row>
    <row r="40" spans="1:8" ht="28.5" customHeight="1">
      <c r="A40" s="23" t="s">
        <v>0</v>
      </c>
      <c r="B40" s="140"/>
      <c r="C40" s="125"/>
      <c r="D40" s="6" t="s">
        <v>9</v>
      </c>
      <c r="E40" s="7">
        <f t="shared" si="1"/>
        <v>66813229.330000006</v>
      </c>
      <c r="F40" s="7">
        <f t="shared" si="1"/>
        <v>32317423.17</v>
      </c>
      <c r="G40" s="7">
        <f t="shared" si="1"/>
        <v>31945469.090000004</v>
      </c>
      <c r="H40" s="8"/>
    </row>
    <row r="41" spans="1:8" ht="28.5" customHeight="1">
      <c r="A41" s="23" t="s">
        <v>0</v>
      </c>
      <c r="B41" s="140"/>
      <c r="C41" s="125"/>
      <c r="D41" s="6" t="s">
        <v>10</v>
      </c>
      <c r="E41" s="7">
        <f t="shared" si="1"/>
        <v>0</v>
      </c>
      <c r="F41" s="7">
        <f t="shared" si="1"/>
        <v>0</v>
      </c>
      <c r="G41" s="7">
        <f t="shared" si="1"/>
        <v>0</v>
      </c>
      <c r="H41" s="8"/>
    </row>
    <row r="42" spans="1:8" ht="14.25" customHeight="1">
      <c r="A42" s="24" t="s">
        <v>0</v>
      </c>
      <c r="B42" s="141"/>
      <c r="C42" s="126"/>
      <c r="D42" s="6" t="s">
        <v>11</v>
      </c>
      <c r="E42" s="25">
        <f>SUM(E38:E41)</f>
        <v>227346377.67</v>
      </c>
      <c r="F42" s="25">
        <f>SUM(F38:F41)</f>
        <v>188131004.19</v>
      </c>
      <c r="G42" s="25">
        <f>SUM(G38:G41)</f>
        <v>187559970.66</v>
      </c>
      <c r="H42" s="8" t="s">
        <v>0</v>
      </c>
    </row>
    <row r="43" spans="1:8" ht="42" customHeight="1">
      <c r="A43" s="26" t="s">
        <v>15</v>
      </c>
      <c r="B43" s="127" t="s">
        <v>22</v>
      </c>
      <c r="C43" s="73" t="s">
        <v>17</v>
      </c>
      <c r="D43" s="19" t="s">
        <v>7</v>
      </c>
      <c r="E43" s="7">
        <v>0</v>
      </c>
      <c r="F43" s="7">
        <v>0</v>
      </c>
      <c r="G43" s="7">
        <v>0</v>
      </c>
      <c r="H43" s="27"/>
    </row>
    <row r="44" spans="1:8" ht="41.25" customHeight="1">
      <c r="A44" s="28" t="s">
        <v>0</v>
      </c>
      <c r="B44" s="128"/>
      <c r="C44" s="73"/>
      <c r="D44" s="19" t="s">
        <v>8</v>
      </c>
      <c r="E44" s="7">
        <v>0</v>
      </c>
      <c r="F44" s="7">
        <v>0</v>
      </c>
      <c r="G44" s="7">
        <v>0</v>
      </c>
      <c r="H44" s="27"/>
    </row>
    <row r="45" spans="1:8" ht="28.5" customHeight="1">
      <c r="A45" s="28" t="s">
        <v>0</v>
      </c>
      <c r="B45" s="128"/>
      <c r="C45" s="73"/>
      <c r="D45" s="19" t="s">
        <v>9</v>
      </c>
      <c r="E45" s="7">
        <v>13382964.41</v>
      </c>
      <c r="F45" s="7">
        <v>8338997.22</v>
      </c>
      <c r="G45" s="7">
        <v>8188471.93</v>
      </c>
      <c r="H45" s="27"/>
    </row>
    <row r="46" spans="1:8" ht="27.75" customHeight="1">
      <c r="A46" s="28" t="s">
        <v>0</v>
      </c>
      <c r="B46" s="128"/>
      <c r="C46" s="73"/>
      <c r="D46" s="19" t="s">
        <v>10</v>
      </c>
      <c r="E46" s="7">
        <v>0</v>
      </c>
      <c r="F46" s="7">
        <v>0</v>
      </c>
      <c r="G46" s="7">
        <v>0</v>
      </c>
      <c r="H46" s="27"/>
    </row>
    <row r="47" spans="1:8" ht="14.25" customHeight="1">
      <c r="A47" s="29" t="s">
        <v>0</v>
      </c>
      <c r="B47" s="129"/>
      <c r="C47" s="74"/>
      <c r="D47" s="19" t="s">
        <v>11</v>
      </c>
      <c r="E47" s="7">
        <f>SUM(E43:E46)</f>
        <v>13382964.41</v>
      </c>
      <c r="F47" s="7">
        <f>SUM(F43:F46)</f>
        <v>8338997.22</v>
      </c>
      <c r="G47" s="7">
        <f>SUM(G43:G46)</f>
        <v>8188471.93</v>
      </c>
      <c r="H47" s="27" t="s">
        <v>0</v>
      </c>
    </row>
    <row r="48" spans="1:8" ht="39.75" customHeight="1">
      <c r="A48" s="26" t="s">
        <v>52</v>
      </c>
      <c r="B48" s="115" t="s">
        <v>60</v>
      </c>
      <c r="C48" s="73" t="s">
        <v>17</v>
      </c>
      <c r="D48" s="19" t="s">
        <v>7</v>
      </c>
      <c r="E48" s="7">
        <v>0</v>
      </c>
      <c r="F48" s="7">
        <v>0</v>
      </c>
      <c r="G48" s="7">
        <v>0</v>
      </c>
      <c r="H48" s="27"/>
    </row>
    <row r="49" spans="1:8" ht="40.5" customHeight="1">
      <c r="A49" s="28" t="s">
        <v>0</v>
      </c>
      <c r="B49" s="116"/>
      <c r="C49" s="73"/>
      <c r="D49" s="19" t="s">
        <v>8</v>
      </c>
      <c r="E49" s="7">
        <v>0</v>
      </c>
      <c r="F49" s="7">
        <v>0</v>
      </c>
      <c r="G49" s="7">
        <v>0</v>
      </c>
      <c r="H49" s="27"/>
    </row>
    <row r="50" spans="1:8" ht="27.75" customHeight="1">
      <c r="A50" s="28" t="s">
        <v>0</v>
      </c>
      <c r="B50" s="116"/>
      <c r="C50" s="73"/>
      <c r="D50" s="19" t="s">
        <v>9</v>
      </c>
      <c r="E50" s="18">
        <v>47521427.29</v>
      </c>
      <c r="F50" s="18">
        <v>19022225.46</v>
      </c>
      <c r="G50" s="18">
        <v>18829996.67</v>
      </c>
      <c r="H50" s="27"/>
    </row>
    <row r="51" spans="1:8" ht="25.5" customHeight="1">
      <c r="A51" s="28" t="s">
        <v>0</v>
      </c>
      <c r="B51" s="116"/>
      <c r="C51" s="73"/>
      <c r="D51" s="19" t="s">
        <v>10</v>
      </c>
      <c r="E51" s="7">
        <v>0</v>
      </c>
      <c r="F51" s="7">
        <v>0</v>
      </c>
      <c r="G51" s="7">
        <v>0</v>
      </c>
      <c r="H51" s="27"/>
    </row>
    <row r="52" spans="1:8" ht="14.25" customHeight="1">
      <c r="A52" s="29" t="s">
        <v>0</v>
      </c>
      <c r="B52" s="117"/>
      <c r="C52" s="74"/>
      <c r="D52" s="19" t="s">
        <v>11</v>
      </c>
      <c r="E52" s="7">
        <f>SUM(E48:E51)</f>
        <v>47521427.29</v>
      </c>
      <c r="F52" s="7">
        <f>SUM(F48:F51)</f>
        <v>19022225.46</v>
      </c>
      <c r="G52" s="7">
        <f>SUM(G48:G51)</f>
        <v>18829996.67</v>
      </c>
      <c r="H52" s="27" t="s">
        <v>0</v>
      </c>
    </row>
    <row r="53" spans="1:8" ht="39.75" customHeight="1" hidden="1">
      <c r="A53" s="26" t="s">
        <v>23</v>
      </c>
      <c r="B53" s="108" t="s">
        <v>54</v>
      </c>
      <c r="C53" s="73" t="s">
        <v>17</v>
      </c>
      <c r="D53" s="19" t="s">
        <v>7</v>
      </c>
      <c r="E53" s="18"/>
      <c r="F53" s="18"/>
      <c r="G53" s="18">
        <v>0</v>
      </c>
      <c r="H53" s="27"/>
    </row>
    <row r="54" spans="1:8" ht="40.5" customHeight="1" hidden="1">
      <c r="A54" s="28" t="s">
        <v>0</v>
      </c>
      <c r="B54" s="109"/>
      <c r="C54" s="73"/>
      <c r="D54" s="19" t="s">
        <v>8</v>
      </c>
      <c r="E54" s="18">
        <v>0</v>
      </c>
      <c r="F54" s="18">
        <v>0</v>
      </c>
      <c r="G54" s="18">
        <v>0</v>
      </c>
      <c r="H54" s="27"/>
    </row>
    <row r="55" spans="1:8" ht="27.75" customHeight="1" hidden="1">
      <c r="A55" s="28" t="s">
        <v>0</v>
      </c>
      <c r="B55" s="109"/>
      <c r="C55" s="73"/>
      <c r="D55" s="19" t="s">
        <v>9</v>
      </c>
      <c r="E55" s="18"/>
      <c r="F55" s="18"/>
      <c r="G55" s="18">
        <v>0</v>
      </c>
      <c r="H55" s="27"/>
    </row>
    <row r="56" spans="1:10" ht="25.5" customHeight="1" hidden="1">
      <c r="A56" s="28" t="s">
        <v>0</v>
      </c>
      <c r="B56" s="109"/>
      <c r="C56" s="73"/>
      <c r="D56" s="19" t="s">
        <v>10</v>
      </c>
      <c r="E56" s="18">
        <v>0</v>
      </c>
      <c r="F56" s="18">
        <v>0</v>
      </c>
      <c r="G56" s="18">
        <v>0</v>
      </c>
      <c r="H56" s="27"/>
      <c r="J56" s="16" t="s">
        <v>71</v>
      </c>
    </row>
    <row r="57" spans="1:8" ht="14.25" customHeight="1" hidden="1">
      <c r="A57" s="29" t="s">
        <v>0</v>
      </c>
      <c r="B57" s="114"/>
      <c r="C57" s="74"/>
      <c r="D57" s="19" t="s">
        <v>11</v>
      </c>
      <c r="E57" s="7">
        <f>SUM(E53:E56)</f>
        <v>0</v>
      </c>
      <c r="F57" s="7">
        <f>SUM(F53:F56)</f>
        <v>0</v>
      </c>
      <c r="G57" s="7">
        <f>SUM(G53:G56)</f>
        <v>0</v>
      </c>
      <c r="H57" s="27" t="s">
        <v>0</v>
      </c>
    </row>
    <row r="58" spans="1:8" ht="25.5" hidden="1">
      <c r="A58" s="22" t="s">
        <v>25</v>
      </c>
      <c r="B58" s="108" t="s">
        <v>55</v>
      </c>
      <c r="C58" s="73" t="s">
        <v>17</v>
      </c>
      <c r="D58" s="19" t="s">
        <v>7</v>
      </c>
      <c r="E58" s="18"/>
      <c r="F58" s="18">
        <v>0</v>
      </c>
      <c r="G58" s="18">
        <v>0</v>
      </c>
      <c r="H58" s="27"/>
    </row>
    <row r="59" spans="1:8" ht="38.25" hidden="1">
      <c r="A59" s="28" t="s">
        <v>0</v>
      </c>
      <c r="B59" s="109"/>
      <c r="C59" s="73"/>
      <c r="D59" s="19" t="s">
        <v>8</v>
      </c>
      <c r="E59" s="18">
        <v>0</v>
      </c>
      <c r="F59" s="18">
        <v>0</v>
      </c>
      <c r="G59" s="18">
        <v>0</v>
      </c>
      <c r="H59" s="27"/>
    </row>
    <row r="60" spans="1:8" ht="25.5" hidden="1">
      <c r="A60" s="28" t="s">
        <v>0</v>
      </c>
      <c r="B60" s="109"/>
      <c r="C60" s="73"/>
      <c r="D60" s="19" t="s">
        <v>9</v>
      </c>
      <c r="E60" s="18"/>
      <c r="F60" s="18">
        <v>0</v>
      </c>
      <c r="G60" s="18">
        <v>0</v>
      </c>
      <c r="H60" s="27"/>
    </row>
    <row r="61" spans="1:8" ht="25.5" hidden="1">
      <c r="A61" s="28" t="s">
        <v>0</v>
      </c>
      <c r="B61" s="109"/>
      <c r="C61" s="73"/>
      <c r="D61" s="19" t="s">
        <v>10</v>
      </c>
      <c r="E61" s="18">
        <v>0</v>
      </c>
      <c r="F61" s="18">
        <v>0</v>
      </c>
      <c r="G61" s="18">
        <v>0</v>
      </c>
      <c r="H61" s="27"/>
    </row>
    <row r="62" spans="1:8" ht="12.75" hidden="1">
      <c r="A62" s="29" t="s">
        <v>0</v>
      </c>
      <c r="B62" s="114"/>
      <c r="C62" s="74"/>
      <c r="D62" s="19" t="s">
        <v>11</v>
      </c>
      <c r="E62" s="18">
        <f>SUM(E58:E61)</f>
        <v>0</v>
      </c>
      <c r="F62" s="18">
        <f>SUM(F58:F61)</f>
        <v>0</v>
      </c>
      <c r="G62" s="18">
        <f>SUM(G58:G61)</f>
        <v>0</v>
      </c>
      <c r="H62" s="27" t="s">
        <v>0</v>
      </c>
    </row>
    <row r="63" spans="1:8" ht="25.5">
      <c r="A63" s="22" t="s">
        <v>23</v>
      </c>
      <c r="B63" s="118" t="s">
        <v>24</v>
      </c>
      <c r="C63" s="73" t="s">
        <v>17</v>
      </c>
      <c r="D63" s="19" t="s">
        <v>7</v>
      </c>
      <c r="E63" s="7">
        <v>0</v>
      </c>
      <c r="F63" s="7">
        <v>0</v>
      </c>
      <c r="G63" s="7">
        <v>0</v>
      </c>
      <c r="H63" s="27"/>
    </row>
    <row r="64" spans="1:8" ht="38.25">
      <c r="A64" s="28" t="s">
        <v>0</v>
      </c>
      <c r="B64" s="119"/>
      <c r="C64" s="73"/>
      <c r="D64" s="19" t="s">
        <v>8</v>
      </c>
      <c r="E64" s="7">
        <v>0</v>
      </c>
      <c r="F64" s="7">
        <v>0</v>
      </c>
      <c r="G64" s="7">
        <v>0</v>
      </c>
      <c r="H64" s="27"/>
    </row>
    <row r="65" spans="1:8" ht="25.5">
      <c r="A65" s="28" t="s">
        <v>0</v>
      </c>
      <c r="B65" s="119"/>
      <c r="C65" s="73"/>
      <c r="D65" s="19" t="s">
        <v>9</v>
      </c>
      <c r="E65" s="7">
        <v>3891303</v>
      </c>
      <c r="F65" s="7">
        <v>3355600</v>
      </c>
      <c r="G65" s="7">
        <v>3333800</v>
      </c>
      <c r="H65" s="27"/>
    </row>
    <row r="66" spans="1:8" ht="25.5">
      <c r="A66" s="28" t="s">
        <v>0</v>
      </c>
      <c r="B66" s="119"/>
      <c r="C66" s="73"/>
      <c r="D66" s="19" t="s">
        <v>10</v>
      </c>
      <c r="E66" s="7">
        <v>0</v>
      </c>
      <c r="F66" s="7">
        <v>0</v>
      </c>
      <c r="G66" s="7">
        <v>0</v>
      </c>
      <c r="H66" s="27"/>
    </row>
    <row r="67" spans="1:8" ht="12.75">
      <c r="A67" s="29" t="s">
        <v>0</v>
      </c>
      <c r="B67" s="120"/>
      <c r="C67" s="74"/>
      <c r="D67" s="19" t="s">
        <v>11</v>
      </c>
      <c r="E67" s="7">
        <f>SUM(E63:E66)</f>
        <v>3891303</v>
      </c>
      <c r="F67" s="7">
        <f>SUM(F63:F66)</f>
        <v>3355600</v>
      </c>
      <c r="G67" s="7">
        <f>SUM(G63:G66)</f>
        <v>3333800</v>
      </c>
      <c r="H67" s="27" t="s">
        <v>0</v>
      </c>
    </row>
    <row r="68" spans="1:8" ht="40.5" customHeight="1">
      <c r="A68" s="22" t="s">
        <v>25</v>
      </c>
      <c r="B68" s="115" t="s">
        <v>26</v>
      </c>
      <c r="C68" s="73" t="s">
        <v>17</v>
      </c>
      <c r="D68" s="19" t="s">
        <v>7</v>
      </c>
      <c r="E68" s="7">
        <v>0</v>
      </c>
      <c r="F68" s="7">
        <v>0</v>
      </c>
      <c r="G68" s="7">
        <v>0</v>
      </c>
      <c r="H68" s="27"/>
    </row>
    <row r="69" spans="1:8" ht="38.25">
      <c r="A69" s="28" t="s">
        <v>0</v>
      </c>
      <c r="B69" s="116"/>
      <c r="C69" s="73"/>
      <c r="D69" s="19" t="s">
        <v>8</v>
      </c>
      <c r="E69" s="7">
        <v>0</v>
      </c>
      <c r="F69" s="7">
        <v>0</v>
      </c>
      <c r="G69" s="7">
        <v>0</v>
      </c>
      <c r="H69" s="27"/>
    </row>
    <row r="70" spans="1:8" ht="25.5">
      <c r="A70" s="28" t="s">
        <v>0</v>
      </c>
      <c r="B70" s="116"/>
      <c r="C70" s="73"/>
      <c r="D70" s="19" t="s">
        <v>9</v>
      </c>
      <c r="E70" s="7">
        <v>1581068</v>
      </c>
      <c r="F70" s="7">
        <v>1496500</v>
      </c>
      <c r="G70" s="7">
        <v>1489100</v>
      </c>
      <c r="H70" s="27"/>
    </row>
    <row r="71" spans="1:8" ht="25.5">
      <c r="A71" s="28" t="s">
        <v>0</v>
      </c>
      <c r="B71" s="116"/>
      <c r="C71" s="73"/>
      <c r="D71" s="19" t="s">
        <v>10</v>
      </c>
      <c r="E71" s="7">
        <v>0</v>
      </c>
      <c r="F71" s="7">
        <v>0</v>
      </c>
      <c r="G71" s="7">
        <v>0</v>
      </c>
      <c r="H71" s="27"/>
    </row>
    <row r="72" spans="1:8" ht="12.75">
      <c r="A72" s="29" t="s">
        <v>0</v>
      </c>
      <c r="B72" s="117"/>
      <c r="C72" s="74"/>
      <c r="D72" s="19" t="s">
        <v>11</v>
      </c>
      <c r="E72" s="7">
        <f>SUM(E68:E71)</f>
        <v>1581068</v>
      </c>
      <c r="F72" s="7">
        <f>SUM(F68:F71)</f>
        <v>1496500</v>
      </c>
      <c r="G72" s="7">
        <f>SUM(G68:G71)</f>
        <v>1489100</v>
      </c>
      <c r="H72" s="27"/>
    </row>
    <row r="73" spans="1:8" ht="25.5">
      <c r="A73" s="22" t="s">
        <v>27</v>
      </c>
      <c r="B73" s="151" t="s">
        <v>67</v>
      </c>
      <c r="C73" s="73" t="s">
        <v>17</v>
      </c>
      <c r="D73" s="19" t="s">
        <v>7</v>
      </c>
      <c r="E73" s="7">
        <v>116315081.74</v>
      </c>
      <c r="F73" s="7">
        <v>118376536</v>
      </c>
      <c r="G73" s="7">
        <v>118376536</v>
      </c>
      <c r="H73" s="27"/>
    </row>
    <row r="74" spans="1:8" ht="38.25">
      <c r="A74" s="28" t="s">
        <v>0</v>
      </c>
      <c r="B74" s="152"/>
      <c r="C74" s="73"/>
      <c r="D74" s="19" t="s">
        <v>8</v>
      </c>
      <c r="E74" s="7">
        <v>0</v>
      </c>
      <c r="F74" s="7">
        <v>0</v>
      </c>
      <c r="G74" s="7">
        <v>0</v>
      </c>
      <c r="H74" s="27"/>
    </row>
    <row r="75" spans="1:8" ht="25.5">
      <c r="A75" s="28" t="s">
        <v>0</v>
      </c>
      <c r="B75" s="152"/>
      <c r="C75" s="73"/>
      <c r="D75" s="19" t="s">
        <v>9</v>
      </c>
      <c r="E75" s="7">
        <v>0</v>
      </c>
      <c r="F75" s="7">
        <v>0</v>
      </c>
      <c r="G75" s="7">
        <v>0</v>
      </c>
      <c r="H75" s="27"/>
    </row>
    <row r="76" spans="1:8" ht="34.5" customHeight="1">
      <c r="A76" s="28" t="s">
        <v>0</v>
      </c>
      <c r="B76" s="152"/>
      <c r="C76" s="73"/>
      <c r="D76" s="19" t="s">
        <v>10</v>
      </c>
      <c r="E76" s="7">
        <v>0</v>
      </c>
      <c r="F76" s="7">
        <v>0</v>
      </c>
      <c r="G76" s="7">
        <v>0</v>
      </c>
      <c r="H76" s="27"/>
    </row>
    <row r="77" spans="1:8" ht="12.75">
      <c r="A77" s="29" t="s">
        <v>0</v>
      </c>
      <c r="B77" s="21" t="s">
        <v>0</v>
      </c>
      <c r="C77" s="74"/>
      <c r="D77" s="19" t="s">
        <v>11</v>
      </c>
      <c r="E77" s="7">
        <f>SUM(E73:E76)</f>
        <v>116315081.74</v>
      </c>
      <c r="F77" s="7">
        <f>SUM(F73:F76)</f>
        <v>118376536</v>
      </c>
      <c r="G77" s="7">
        <f>SUM(G73:G76)</f>
        <v>118376536</v>
      </c>
      <c r="H77" s="27" t="s">
        <v>0</v>
      </c>
    </row>
    <row r="78" spans="1:8" ht="25.5">
      <c r="A78" s="22" t="s">
        <v>28</v>
      </c>
      <c r="B78" s="151" t="s">
        <v>68</v>
      </c>
      <c r="C78" s="73" t="s">
        <v>17</v>
      </c>
      <c r="D78" s="19" t="s">
        <v>7</v>
      </c>
      <c r="E78" s="7">
        <f>E82</f>
        <v>37724713.3</v>
      </c>
      <c r="F78" s="7">
        <v>30584386</v>
      </c>
      <c r="G78" s="7">
        <v>30584386</v>
      </c>
      <c r="H78" s="27" t="s">
        <v>0</v>
      </c>
    </row>
    <row r="79" spans="1:8" ht="38.25">
      <c r="A79" s="28" t="s">
        <v>0</v>
      </c>
      <c r="B79" s="152"/>
      <c r="C79" s="73"/>
      <c r="D79" s="19" t="s">
        <v>8</v>
      </c>
      <c r="E79" s="7">
        <v>0</v>
      </c>
      <c r="F79" s="7">
        <v>0</v>
      </c>
      <c r="G79" s="7">
        <v>0</v>
      </c>
      <c r="H79" s="27"/>
    </row>
    <row r="80" spans="1:8" ht="25.5">
      <c r="A80" s="28" t="s">
        <v>0</v>
      </c>
      <c r="B80" s="152"/>
      <c r="C80" s="73"/>
      <c r="D80" s="19" t="s">
        <v>9</v>
      </c>
      <c r="E80" s="7">
        <v>0</v>
      </c>
      <c r="F80" s="7">
        <v>0</v>
      </c>
      <c r="G80" s="7">
        <v>0</v>
      </c>
      <c r="H80" s="27"/>
    </row>
    <row r="81" spans="1:8" ht="25.5">
      <c r="A81" s="28" t="s">
        <v>0</v>
      </c>
      <c r="B81" s="152"/>
      <c r="C81" s="73"/>
      <c r="D81" s="19" t="s">
        <v>10</v>
      </c>
      <c r="E81" s="7">
        <v>0</v>
      </c>
      <c r="F81" s="7">
        <v>0</v>
      </c>
      <c r="G81" s="7">
        <v>0</v>
      </c>
      <c r="H81" s="27"/>
    </row>
    <row r="82" spans="1:8" ht="207" customHeight="1">
      <c r="A82" s="29" t="s">
        <v>0</v>
      </c>
      <c r="B82" s="155"/>
      <c r="C82" s="74"/>
      <c r="D82" s="19" t="s">
        <v>11</v>
      </c>
      <c r="E82" s="7">
        <v>37724713.3</v>
      </c>
      <c r="F82" s="7">
        <f>SUM(F78:F81)</f>
        <v>30584386</v>
      </c>
      <c r="G82" s="7">
        <f>SUM(G78:G81)</f>
        <v>30584386</v>
      </c>
      <c r="H82" s="27" t="s">
        <v>0</v>
      </c>
    </row>
    <row r="83" spans="1:8" ht="25.5">
      <c r="A83" s="22" t="s">
        <v>29</v>
      </c>
      <c r="B83" s="106" t="s">
        <v>30</v>
      </c>
      <c r="C83" s="73" t="s">
        <v>17</v>
      </c>
      <c r="D83" s="19" t="s">
        <v>7</v>
      </c>
      <c r="E83" s="7">
        <v>0</v>
      </c>
      <c r="F83" s="7">
        <v>0</v>
      </c>
      <c r="G83" s="7">
        <v>0</v>
      </c>
      <c r="H83" s="27"/>
    </row>
    <row r="84" spans="1:8" ht="38.25">
      <c r="A84" s="28" t="s">
        <v>0</v>
      </c>
      <c r="B84" s="79"/>
      <c r="C84" s="73"/>
      <c r="D84" s="19" t="s">
        <v>8</v>
      </c>
      <c r="E84" s="7">
        <v>0</v>
      </c>
      <c r="F84" s="7">
        <v>0</v>
      </c>
      <c r="G84" s="7">
        <v>0</v>
      </c>
      <c r="H84" s="27"/>
    </row>
    <row r="85" spans="1:8" ht="25.5">
      <c r="A85" s="28" t="s">
        <v>0</v>
      </c>
      <c r="B85" s="79"/>
      <c r="C85" s="73"/>
      <c r="D85" s="19" t="s">
        <v>9</v>
      </c>
      <c r="E85" s="7">
        <v>35604</v>
      </c>
      <c r="F85" s="7">
        <v>35000</v>
      </c>
      <c r="G85" s="7">
        <v>35000</v>
      </c>
      <c r="H85" s="27"/>
    </row>
    <row r="86" spans="1:8" ht="25.5">
      <c r="A86" s="28" t="s">
        <v>0</v>
      </c>
      <c r="B86" s="79"/>
      <c r="C86" s="73"/>
      <c r="D86" s="19" t="s">
        <v>10</v>
      </c>
      <c r="E86" s="7">
        <v>0</v>
      </c>
      <c r="F86" s="7">
        <v>0</v>
      </c>
      <c r="G86" s="7">
        <v>0</v>
      </c>
      <c r="H86" s="27"/>
    </row>
    <row r="87" spans="1:8" ht="12.75">
      <c r="A87" s="29" t="s">
        <v>0</v>
      </c>
      <c r="B87" s="21" t="s">
        <v>0</v>
      </c>
      <c r="C87" s="74"/>
      <c r="D87" s="19" t="s">
        <v>11</v>
      </c>
      <c r="E87" s="7">
        <f>SUM(E83:E86)</f>
        <v>35604</v>
      </c>
      <c r="F87" s="7">
        <f>SUM(F83:F86)</f>
        <v>35000</v>
      </c>
      <c r="G87" s="7">
        <f>SUM(G83:G86)</f>
        <v>35000</v>
      </c>
      <c r="H87" s="27" t="s">
        <v>0</v>
      </c>
    </row>
    <row r="88" spans="1:8" ht="41.25" customHeight="1">
      <c r="A88" s="22" t="s">
        <v>31</v>
      </c>
      <c r="B88" s="106" t="s">
        <v>32</v>
      </c>
      <c r="C88" s="73" t="s">
        <v>17</v>
      </c>
      <c r="D88" s="19" t="s">
        <v>7</v>
      </c>
      <c r="E88" s="7">
        <v>1167607</v>
      </c>
      <c r="F88" s="7">
        <v>1167607</v>
      </c>
      <c r="G88" s="7">
        <v>1167607</v>
      </c>
      <c r="H88" s="27" t="s">
        <v>0</v>
      </c>
    </row>
    <row r="89" spans="1:8" ht="41.25" customHeight="1">
      <c r="A89" s="28" t="s">
        <v>0</v>
      </c>
      <c r="B89" s="79"/>
      <c r="C89" s="73"/>
      <c r="D89" s="19" t="s">
        <v>8</v>
      </c>
      <c r="E89" s="7">
        <v>0</v>
      </c>
      <c r="F89" s="7">
        <v>0</v>
      </c>
      <c r="G89" s="7">
        <v>0</v>
      </c>
      <c r="H89" s="27"/>
    </row>
    <row r="90" spans="1:8" ht="28.5" customHeight="1">
      <c r="A90" s="28" t="s">
        <v>0</v>
      </c>
      <c r="B90" s="79"/>
      <c r="C90" s="73"/>
      <c r="D90" s="19" t="s">
        <v>9</v>
      </c>
      <c r="E90" s="7">
        <v>0</v>
      </c>
      <c r="F90" s="7">
        <v>0</v>
      </c>
      <c r="G90" s="7">
        <v>0</v>
      </c>
      <c r="H90" s="27"/>
    </row>
    <row r="91" spans="1:8" ht="28.5" customHeight="1">
      <c r="A91" s="28" t="s">
        <v>0</v>
      </c>
      <c r="B91" s="79"/>
      <c r="C91" s="73"/>
      <c r="D91" s="19" t="s">
        <v>10</v>
      </c>
      <c r="E91" s="7">
        <v>0</v>
      </c>
      <c r="F91" s="7">
        <v>0</v>
      </c>
      <c r="G91" s="7">
        <v>0</v>
      </c>
      <c r="H91" s="27"/>
    </row>
    <row r="92" spans="1:8" ht="13.5" customHeight="1">
      <c r="A92" s="29" t="s">
        <v>0</v>
      </c>
      <c r="B92" s="21" t="s">
        <v>0</v>
      </c>
      <c r="C92" s="74"/>
      <c r="D92" s="19" t="s">
        <v>11</v>
      </c>
      <c r="E92" s="7">
        <f>SUM(E88:E91)</f>
        <v>1167607</v>
      </c>
      <c r="F92" s="7">
        <f>SUM(F88:F91)</f>
        <v>1167607</v>
      </c>
      <c r="G92" s="7">
        <f>SUM(G88:G91)</f>
        <v>1167607</v>
      </c>
      <c r="H92" s="27" t="s">
        <v>0</v>
      </c>
    </row>
    <row r="93" spans="1:8" ht="25.5">
      <c r="A93" s="22" t="s">
        <v>53</v>
      </c>
      <c r="B93" s="151" t="s">
        <v>58</v>
      </c>
      <c r="C93" s="73" t="s">
        <v>17</v>
      </c>
      <c r="D93" s="19" t="s">
        <v>7</v>
      </c>
      <c r="E93" s="7">
        <v>324252</v>
      </c>
      <c r="F93" s="7">
        <v>336654</v>
      </c>
      <c r="G93" s="7">
        <v>336654</v>
      </c>
      <c r="H93" s="27" t="s">
        <v>0</v>
      </c>
    </row>
    <row r="94" spans="1:8" ht="38.25">
      <c r="A94" s="28" t="s">
        <v>0</v>
      </c>
      <c r="B94" s="152"/>
      <c r="C94" s="73"/>
      <c r="D94" s="19" t="s">
        <v>8</v>
      </c>
      <c r="E94" s="7">
        <v>0</v>
      </c>
      <c r="F94" s="7">
        <v>0</v>
      </c>
      <c r="G94" s="7">
        <v>0</v>
      </c>
      <c r="H94" s="27"/>
    </row>
    <row r="95" spans="1:8" ht="25.5">
      <c r="A95" s="28" t="s">
        <v>0</v>
      </c>
      <c r="B95" s="152"/>
      <c r="C95" s="73"/>
      <c r="D95" s="19" t="s">
        <v>9</v>
      </c>
      <c r="E95" s="7">
        <v>24406.06</v>
      </c>
      <c r="F95" s="7">
        <v>25339.55</v>
      </c>
      <c r="G95" s="7">
        <v>25339.55</v>
      </c>
      <c r="H95" s="30"/>
    </row>
    <row r="96" spans="1:8" ht="25.5">
      <c r="A96" s="28" t="s">
        <v>0</v>
      </c>
      <c r="B96" s="152"/>
      <c r="C96" s="73"/>
      <c r="D96" s="19" t="s">
        <v>10</v>
      </c>
      <c r="E96" s="7">
        <v>0</v>
      </c>
      <c r="F96" s="7">
        <v>0</v>
      </c>
      <c r="G96" s="7">
        <v>0</v>
      </c>
      <c r="H96" s="27"/>
    </row>
    <row r="97" spans="1:8" ht="12.75">
      <c r="A97" s="29" t="s">
        <v>0</v>
      </c>
      <c r="B97" s="21" t="s">
        <v>0</v>
      </c>
      <c r="C97" s="74"/>
      <c r="D97" s="19" t="s">
        <v>11</v>
      </c>
      <c r="E97" s="7">
        <f>SUM(E93:E96)</f>
        <v>348658.06</v>
      </c>
      <c r="F97" s="7">
        <f>SUM(F93:F96)</f>
        <v>361993.55</v>
      </c>
      <c r="G97" s="7">
        <f>SUM(G93:G96)</f>
        <v>361993.55</v>
      </c>
      <c r="H97" s="27" t="s">
        <v>0</v>
      </c>
    </row>
    <row r="98" spans="1:8" ht="42" customHeight="1">
      <c r="A98" s="22" t="s">
        <v>56</v>
      </c>
      <c r="B98" s="78" t="s">
        <v>59</v>
      </c>
      <c r="C98" s="73" t="s">
        <v>17</v>
      </c>
      <c r="D98" s="19" t="s">
        <v>7</v>
      </c>
      <c r="E98" s="7">
        <v>568181.82</v>
      </c>
      <c r="F98" s="7">
        <v>581395.35</v>
      </c>
      <c r="G98" s="7">
        <v>581395.35</v>
      </c>
      <c r="H98" s="27" t="s">
        <v>0</v>
      </c>
    </row>
    <row r="99" spans="1:8" ht="39" customHeight="1">
      <c r="A99" s="28" t="s">
        <v>0</v>
      </c>
      <c r="B99" s="79"/>
      <c r="C99" s="73"/>
      <c r="D99" s="19" t="s">
        <v>8</v>
      </c>
      <c r="E99" s="7">
        <v>0</v>
      </c>
      <c r="F99" s="7">
        <v>0</v>
      </c>
      <c r="G99" s="7">
        <v>0</v>
      </c>
      <c r="H99" s="27"/>
    </row>
    <row r="100" spans="1:8" ht="25.5">
      <c r="A100" s="28" t="s">
        <v>0</v>
      </c>
      <c r="B100" s="79"/>
      <c r="C100" s="73"/>
      <c r="D100" s="19" t="s">
        <v>9</v>
      </c>
      <c r="E100" s="7">
        <v>42766.38</v>
      </c>
      <c r="F100" s="7">
        <v>43760.94</v>
      </c>
      <c r="G100" s="7">
        <v>43760.94</v>
      </c>
      <c r="H100" s="27"/>
    </row>
    <row r="101" spans="1:8" ht="25.5">
      <c r="A101" s="28" t="s">
        <v>0</v>
      </c>
      <c r="B101" s="79"/>
      <c r="C101" s="73"/>
      <c r="D101" s="19" t="s">
        <v>10</v>
      </c>
      <c r="E101" s="7">
        <v>0</v>
      </c>
      <c r="F101" s="7">
        <v>0</v>
      </c>
      <c r="G101" s="7">
        <v>0</v>
      </c>
      <c r="H101" s="27"/>
    </row>
    <row r="102" spans="1:8" ht="12.75">
      <c r="A102" s="29" t="s">
        <v>0</v>
      </c>
      <c r="B102" s="21" t="s">
        <v>0</v>
      </c>
      <c r="C102" s="74"/>
      <c r="D102" s="19" t="s">
        <v>11</v>
      </c>
      <c r="E102" s="7">
        <f>SUM(E98:E101)</f>
        <v>610948.2</v>
      </c>
      <c r="F102" s="7">
        <f>SUM(F98:F101)</f>
        <v>625156.29</v>
      </c>
      <c r="G102" s="7">
        <f>SUM(G98:G101)</f>
        <v>625156.29</v>
      </c>
      <c r="H102" s="27" t="s">
        <v>0</v>
      </c>
    </row>
    <row r="103" spans="1:8" ht="25.5">
      <c r="A103" s="31" t="s">
        <v>57</v>
      </c>
      <c r="B103" s="78" t="s">
        <v>66</v>
      </c>
      <c r="C103" s="73" t="s">
        <v>17</v>
      </c>
      <c r="D103" s="19" t="s">
        <v>7</v>
      </c>
      <c r="E103" s="7">
        <v>265998.75</v>
      </c>
      <c r="F103" s="7">
        <v>0</v>
      </c>
      <c r="G103" s="7">
        <v>0</v>
      </c>
      <c r="H103" s="27" t="s">
        <v>0</v>
      </c>
    </row>
    <row r="104" spans="1:8" ht="38.25">
      <c r="A104" s="28" t="s">
        <v>0</v>
      </c>
      <c r="B104" s="79"/>
      <c r="C104" s="73"/>
      <c r="D104" s="19" t="s">
        <v>8</v>
      </c>
      <c r="E104" s="7">
        <v>4167313.73</v>
      </c>
      <c r="F104" s="7">
        <v>4767002.67</v>
      </c>
      <c r="G104" s="7">
        <v>4567923.22</v>
      </c>
      <c r="H104" s="27"/>
    </row>
    <row r="105" spans="1:8" ht="25.5">
      <c r="A105" s="28" t="s">
        <v>0</v>
      </c>
      <c r="B105" s="79"/>
      <c r="C105" s="73"/>
      <c r="D105" s="19" t="s">
        <v>9</v>
      </c>
      <c r="E105" s="18">
        <v>333690.19</v>
      </c>
      <c r="F105" s="7">
        <v>0</v>
      </c>
      <c r="G105" s="7">
        <v>0</v>
      </c>
      <c r="H105" s="27"/>
    </row>
    <row r="106" spans="1:8" ht="25.5">
      <c r="A106" s="28" t="s">
        <v>0</v>
      </c>
      <c r="B106" s="79"/>
      <c r="C106" s="73"/>
      <c r="D106" s="19" t="s">
        <v>10</v>
      </c>
      <c r="E106" s="18">
        <v>0</v>
      </c>
      <c r="F106" s="7">
        <v>0</v>
      </c>
      <c r="G106" s="7">
        <v>0</v>
      </c>
      <c r="H106" s="27"/>
    </row>
    <row r="107" spans="1:8" ht="12.75">
      <c r="A107" s="29" t="s">
        <v>0</v>
      </c>
      <c r="B107" s="21" t="s">
        <v>0</v>
      </c>
      <c r="C107" s="74"/>
      <c r="D107" s="19" t="s">
        <v>11</v>
      </c>
      <c r="E107" s="7">
        <f>SUM(E103:E106)</f>
        <v>4767002.670000001</v>
      </c>
      <c r="F107" s="7">
        <f>SUM(F103:F106)</f>
        <v>4767002.67</v>
      </c>
      <c r="G107" s="7">
        <f>SUM(G103:G106)</f>
        <v>4567923.22</v>
      </c>
      <c r="H107" s="27" t="s">
        <v>0</v>
      </c>
    </row>
    <row r="108" spans="1:8" ht="25.5" customHeight="1">
      <c r="A108" s="32" t="s">
        <v>36</v>
      </c>
      <c r="B108" s="111" t="s">
        <v>33</v>
      </c>
      <c r="C108" s="110" t="s">
        <v>17</v>
      </c>
      <c r="D108" s="19" t="s">
        <v>7</v>
      </c>
      <c r="E108" s="7">
        <f aca="true" t="shared" si="2" ref="E108:G110">E113+E118+E123+E128</f>
        <v>1784670.96</v>
      </c>
      <c r="F108" s="7">
        <f t="shared" si="2"/>
        <v>1852800</v>
      </c>
      <c r="G108" s="7">
        <f t="shared" si="2"/>
        <v>1852800</v>
      </c>
      <c r="H108" s="27" t="s">
        <v>46</v>
      </c>
    </row>
    <row r="109" spans="1:8" ht="38.25">
      <c r="A109" s="33" t="s">
        <v>0</v>
      </c>
      <c r="B109" s="112"/>
      <c r="C109" s="91"/>
      <c r="D109" s="19" t="s">
        <v>8</v>
      </c>
      <c r="E109" s="7">
        <f t="shared" si="2"/>
        <v>9269420</v>
      </c>
      <c r="F109" s="7">
        <f t="shared" si="2"/>
        <v>9530640</v>
      </c>
      <c r="G109" s="7">
        <f t="shared" si="2"/>
        <v>9530640</v>
      </c>
      <c r="H109" s="27"/>
    </row>
    <row r="110" spans="1:8" ht="25.5">
      <c r="A110" s="33" t="s">
        <v>0</v>
      </c>
      <c r="B110" s="112"/>
      <c r="C110" s="91"/>
      <c r="D110" s="19" t="s">
        <v>9</v>
      </c>
      <c r="E110" s="7">
        <f t="shared" si="2"/>
        <v>96906</v>
      </c>
      <c r="F110" s="7">
        <f t="shared" si="2"/>
        <v>139100</v>
      </c>
      <c r="G110" s="7">
        <f t="shared" si="2"/>
        <v>139100</v>
      </c>
      <c r="H110" s="27"/>
    </row>
    <row r="111" spans="1:8" ht="25.5">
      <c r="A111" s="33" t="s">
        <v>0</v>
      </c>
      <c r="B111" s="112"/>
      <c r="C111" s="91"/>
      <c r="D111" s="19" t="s">
        <v>10</v>
      </c>
      <c r="E111" s="7">
        <f>E116+E131</f>
        <v>0</v>
      </c>
      <c r="F111" s="7">
        <f>F116+F131</f>
        <v>0</v>
      </c>
      <c r="G111" s="7">
        <f>G116+G131</f>
        <v>0</v>
      </c>
      <c r="H111" s="27"/>
    </row>
    <row r="112" spans="1:8" ht="12.75">
      <c r="A112" s="34" t="s">
        <v>0</v>
      </c>
      <c r="B112" s="113"/>
      <c r="C112" s="92"/>
      <c r="D112" s="19" t="s">
        <v>11</v>
      </c>
      <c r="E112" s="11">
        <f>SUM(E108:E111)</f>
        <v>11150996.96</v>
      </c>
      <c r="F112" s="11">
        <f>SUM(F108:F111)</f>
        <v>11522540</v>
      </c>
      <c r="G112" s="11">
        <f>SUM(G108:G111)</f>
        <v>11522540</v>
      </c>
      <c r="H112" s="27" t="s">
        <v>0</v>
      </c>
    </row>
    <row r="113" spans="1:8" ht="25.5">
      <c r="A113" s="26" t="s">
        <v>34</v>
      </c>
      <c r="B113" s="106" t="s">
        <v>35</v>
      </c>
      <c r="C113" s="73" t="s">
        <v>17</v>
      </c>
      <c r="D113" s="19" t="s">
        <v>7</v>
      </c>
      <c r="E113" s="7">
        <v>0</v>
      </c>
      <c r="F113" s="7">
        <v>0</v>
      </c>
      <c r="G113" s="7">
        <v>0</v>
      </c>
      <c r="H113" s="27"/>
    </row>
    <row r="114" spans="1:8" ht="38.25">
      <c r="A114" s="28" t="s">
        <v>0</v>
      </c>
      <c r="B114" s="79"/>
      <c r="C114" s="73"/>
      <c r="D114" s="19" t="s">
        <v>8</v>
      </c>
      <c r="E114" s="7">
        <v>0</v>
      </c>
      <c r="F114" s="7">
        <v>0</v>
      </c>
      <c r="G114" s="7">
        <v>0</v>
      </c>
      <c r="H114" s="27"/>
    </row>
    <row r="115" spans="1:8" ht="25.5">
      <c r="A115" s="28" t="s">
        <v>0</v>
      </c>
      <c r="B115" s="79"/>
      <c r="C115" s="73"/>
      <c r="D115" s="19" t="s">
        <v>9</v>
      </c>
      <c r="E115" s="7">
        <v>37506</v>
      </c>
      <c r="F115" s="7">
        <v>79100</v>
      </c>
      <c r="G115" s="7">
        <v>79100</v>
      </c>
      <c r="H115" s="27"/>
    </row>
    <row r="116" spans="1:8" ht="25.5">
      <c r="A116" s="28" t="s">
        <v>0</v>
      </c>
      <c r="B116" s="79"/>
      <c r="C116" s="73"/>
      <c r="D116" s="19" t="s">
        <v>10</v>
      </c>
      <c r="E116" s="7">
        <v>0</v>
      </c>
      <c r="F116" s="7">
        <v>0</v>
      </c>
      <c r="G116" s="7">
        <v>0</v>
      </c>
      <c r="H116" s="27"/>
    </row>
    <row r="117" spans="1:8" ht="12.75">
      <c r="A117" s="29" t="s">
        <v>0</v>
      </c>
      <c r="B117" s="21" t="s">
        <v>0</v>
      </c>
      <c r="C117" s="74"/>
      <c r="D117" s="19" t="s">
        <v>11</v>
      </c>
      <c r="E117" s="7">
        <f>SUM(E113:E116)</f>
        <v>37506</v>
      </c>
      <c r="F117" s="7">
        <f>SUM(F113:F116)</f>
        <v>79100</v>
      </c>
      <c r="G117" s="7">
        <f>SUM(G113:G116)</f>
        <v>79100</v>
      </c>
      <c r="H117" s="27" t="s">
        <v>0</v>
      </c>
    </row>
    <row r="118" spans="1:8" ht="25.5">
      <c r="A118" s="35" t="s">
        <v>48</v>
      </c>
      <c r="B118" s="78" t="s">
        <v>69</v>
      </c>
      <c r="C118" s="73" t="s">
        <v>17</v>
      </c>
      <c r="D118" s="19" t="s">
        <v>7</v>
      </c>
      <c r="E118" s="18">
        <v>1784670.96</v>
      </c>
      <c r="F118" s="18">
        <v>1852800</v>
      </c>
      <c r="G118" s="18">
        <v>1852800</v>
      </c>
      <c r="H118" s="27"/>
    </row>
    <row r="119" spans="1:8" ht="38.25">
      <c r="A119" s="28"/>
      <c r="B119" s="79"/>
      <c r="C119" s="73"/>
      <c r="D119" s="19" t="s">
        <v>8</v>
      </c>
      <c r="E119" s="18">
        <v>0</v>
      </c>
      <c r="F119" s="18">
        <v>0</v>
      </c>
      <c r="G119" s="18">
        <v>0</v>
      </c>
      <c r="H119" s="27"/>
    </row>
    <row r="120" spans="1:8" ht="25.5">
      <c r="A120" s="28"/>
      <c r="B120" s="79"/>
      <c r="C120" s="73"/>
      <c r="D120" s="19" t="s">
        <v>9</v>
      </c>
      <c r="E120" s="18">
        <v>0</v>
      </c>
      <c r="F120" s="18">
        <v>0</v>
      </c>
      <c r="G120" s="18">
        <v>0</v>
      </c>
      <c r="H120" s="27"/>
    </row>
    <row r="121" spans="1:8" ht="25.5">
      <c r="A121" s="28"/>
      <c r="B121" s="79"/>
      <c r="C121" s="73"/>
      <c r="D121" s="19" t="s">
        <v>10</v>
      </c>
      <c r="E121" s="18">
        <v>0</v>
      </c>
      <c r="F121" s="18">
        <v>0</v>
      </c>
      <c r="G121" s="18">
        <v>0</v>
      </c>
      <c r="H121" s="27"/>
    </row>
    <row r="122" spans="1:8" ht="12.75">
      <c r="A122" s="28"/>
      <c r="B122" s="21" t="s">
        <v>0</v>
      </c>
      <c r="C122" s="74"/>
      <c r="D122" s="19" t="s">
        <v>11</v>
      </c>
      <c r="E122" s="18">
        <f>SUM(E118:E121)</f>
        <v>1784670.96</v>
      </c>
      <c r="F122" s="18">
        <f>SUM(F118:F121)</f>
        <v>1852800</v>
      </c>
      <c r="G122" s="18">
        <f>SUM(G118:G121)</f>
        <v>1852800</v>
      </c>
      <c r="H122" s="27" t="s">
        <v>0</v>
      </c>
    </row>
    <row r="123" spans="1:8" ht="25.5">
      <c r="A123" s="36" t="s">
        <v>49</v>
      </c>
      <c r="B123" s="78" t="s">
        <v>80</v>
      </c>
      <c r="C123" s="73" t="s">
        <v>17</v>
      </c>
      <c r="D123" s="19" t="s">
        <v>7</v>
      </c>
      <c r="E123" s="7">
        <v>0</v>
      </c>
      <c r="F123" s="7">
        <v>0</v>
      </c>
      <c r="G123" s="7">
        <v>0</v>
      </c>
      <c r="H123" s="27" t="s">
        <v>0</v>
      </c>
    </row>
    <row r="124" spans="1:8" ht="38.25">
      <c r="A124" s="28"/>
      <c r="B124" s="79"/>
      <c r="C124" s="73"/>
      <c r="D124" s="19" t="s">
        <v>8</v>
      </c>
      <c r="E124" s="18">
        <v>9269420</v>
      </c>
      <c r="F124" s="18">
        <v>9530640</v>
      </c>
      <c r="G124" s="18">
        <v>9530640</v>
      </c>
      <c r="H124" s="27"/>
    </row>
    <row r="125" spans="1:8" ht="25.5">
      <c r="A125" s="28"/>
      <c r="B125" s="79"/>
      <c r="C125" s="73"/>
      <c r="D125" s="19" t="s">
        <v>9</v>
      </c>
      <c r="E125" s="7">
        <v>0</v>
      </c>
      <c r="F125" s="7">
        <v>0</v>
      </c>
      <c r="G125" s="7">
        <v>0</v>
      </c>
      <c r="H125" s="27"/>
    </row>
    <row r="126" spans="1:8" ht="25.5">
      <c r="A126" s="28"/>
      <c r="B126" s="79"/>
      <c r="C126" s="73"/>
      <c r="D126" s="19" t="s">
        <v>10</v>
      </c>
      <c r="E126" s="7">
        <v>0</v>
      </c>
      <c r="F126" s="7">
        <v>0</v>
      </c>
      <c r="G126" s="7">
        <v>0</v>
      </c>
      <c r="H126" s="27"/>
    </row>
    <row r="127" spans="1:8" ht="12.75">
      <c r="A127" s="28"/>
      <c r="B127" s="21" t="s">
        <v>0</v>
      </c>
      <c r="C127" s="74"/>
      <c r="D127" s="19" t="s">
        <v>11</v>
      </c>
      <c r="E127" s="7">
        <f>SUM(E123:E126)</f>
        <v>9269420</v>
      </c>
      <c r="F127" s="7">
        <f>SUM(F123:F126)</f>
        <v>9530640</v>
      </c>
      <c r="G127" s="7">
        <f>SUM(G123:G126)</f>
        <v>9530640</v>
      </c>
      <c r="H127" s="27" t="s">
        <v>0</v>
      </c>
    </row>
    <row r="128" spans="1:8" ht="25.5">
      <c r="A128" s="22" t="s">
        <v>75</v>
      </c>
      <c r="B128" s="106" t="s">
        <v>50</v>
      </c>
      <c r="C128" s="73" t="s">
        <v>17</v>
      </c>
      <c r="D128" s="19" t="s">
        <v>7</v>
      </c>
      <c r="E128" s="7">
        <v>0</v>
      </c>
      <c r="F128" s="7">
        <v>0</v>
      </c>
      <c r="G128" s="7">
        <v>0</v>
      </c>
      <c r="H128" s="27"/>
    </row>
    <row r="129" spans="1:8" ht="38.25">
      <c r="A129" s="28" t="s">
        <v>0</v>
      </c>
      <c r="B129" s="79"/>
      <c r="C129" s="73"/>
      <c r="D129" s="19" t="s">
        <v>8</v>
      </c>
      <c r="E129" s="7">
        <v>0</v>
      </c>
      <c r="F129" s="7">
        <v>0</v>
      </c>
      <c r="G129" s="7">
        <v>0</v>
      </c>
      <c r="H129" s="27"/>
    </row>
    <row r="130" spans="1:8" ht="25.5">
      <c r="A130" s="28" t="s">
        <v>0</v>
      </c>
      <c r="B130" s="79"/>
      <c r="C130" s="73"/>
      <c r="D130" s="19" t="s">
        <v>9</v>
      </c>
      <c r="E130" s="18">
        <v>59400</v>
      </c>
      <c r="F130" s="7">
        <v>60000</v>
      </c>
      <c r="G130" s="7">
        <v>60000</v>
      </c>
      <c r="H130" s="27"/>
    </row>
    <row r="131" spans="1:8" ht="25.5">
      <c r="A131" s="28" t="s">
        <v>0</v>
      </c>
      <c r="B131" s="79"/>
      <c r="C131" s="73"/>
      <c r="D131" s="19" t="s">
        <v>10</v>
      </c>
      <c r="E131" s="7">
        <v>0</v>
      </c>
      <c r="F131" s="7">
        <v>0</v>
      </c>
      <c r="G131" s="7">
        <v>0</v>
      </c>
      <c r="H131" s="27"/>
    </row>
    <row r="132" spans="1:8" ht="12.75">
      <c r="A132" s="29" t="s">
        <v>0</v>
      </c>
      <c r="B132" s="21" t="s">
        <v>0</v>
      </c>
      <c r="C132" s="74"/>
      <c r="D132" s="19" t="s">
        <v>11</v>
      </c>
      <c r="E132" s="7">
        <f>SUM(E128:E131)</f>
        <v>59400</v>
      </c>
      <c r="F132" s="7">
        <f>SUM(F128:F131)</f>
        <v>60000</v>
      </c>
      <c r="G132" s="7">
        <f>SUM(G128:G131)</f>
        <v>60000</v>
      </c>
      <c r="H132" s="27" t="s">
        <v>0</v>
      </c>
    </row>
    <row r="133" spans="1:8" ht="25.5" hidden="1">
      <c r="A133" s="32" t="s">
        <v>37</v>
      </c>
      <c r="B133" s="107" t="s">
        <v>38</v>
      </c>
      <c r="C133" s="153" t="s">
        <v>17</v>
      </c>
      <c r="D133" s="19" t="s">
        <v>7</v>
      </c>
      <c r="E133" s="7">
        <f aca="true" t="shared" si="3" ref="E133:G134">E138+E143</f>
        <v>0</v>
      </c>
      <c r="F133" s="7">
        <f t="shared" si="3"/>
        <v>0</v>
      </c>
      <c r="G133" s="7">
        <f t="shared" si="3"/>
        <v>0</v>
      </c>
      <c r="H133" s="27">
        <v>4</v>
      </c>
    </row>
    <row r="134" spans="1:8" ht="38.25" hidden="1">
      <c r="A134" s="33" t="s">
        <v>0</v>
      </c>
      <c r="B134" s="79"/>
      <c r="C134" s="153"/>
      <c r="D134" s="19" t="s">
        <v>8</v>
      </c>
      <c r="E134" s="7">
        <f t="shared" si="3"/>
        <v>0</v>
      </c>
      <c r="F134" s="7">
        <f t="shared" si="3"/>
        <v>0</v>
      </c>
      <c r="G134" s="7">
        <f t="shared" si="3"/>
        <v>0</v>
      </c>
      <c r="H134" s="27"/>
    </row>
    <row r="135" spans="1:8" ht="25.5" hidden="1">
      <c r="A135" s="33" t="s">
        <v>0</v>
      </c>
      <c r="B135" s="37" t="s">
        <v>0</v>
      </c>
      <c r="C135" s="153"/>
      <c r="D135" s="19" t="s">
        <v>9</v>
      </c>
      <c r="E135" s="7"/>
      <c r="F135" s="7"/>
      <c r="G135" s="7"/>
      <c r="H135" s="27"/>
    </row>
    <row r="136" spans="1:8" ht="25.5" hidden="1">
      <c r="A136" s="33" t="s">
        <v>0</v>
      </c>
      <c r="B136" s="37" t="s">
        <v>0</v>
      </c>
      <c r="C136" s="153"/>
      <c r="D136" s="19" t="s">
        <v>10</v>
      </c>
      <c r="E136" s="7">
        <f>E141+E146</f>
        <v>0</v>
      </c>
      <c r="F136" s="7">
        <f>F141+F146</f>
        <v>0</v>
      </c>
      <c r="G136" s="7">
        <f>G141+G146</f>
        <v>0</v>
      </c>
      <c r="H136" s="27"/>
    </row>
    <row r="137" spans="1:8" ht="12.75" hidden="1">
      <c r="A137" s="34" t="s">
        <v>0</v>
      </c>
      <c r="B137" s="21" t="s">
        <v>0</v>
      </c>
      <c r="C137" s="154"/>
      <c r="D137" s="19" t="s">
        <v>11</v>
      </c>
      <c r="E137" s="25">
        <f>SUM(E133:E136)</f>
        <v>0</v>
      </c>
      <c r="F137" s="25">
        <f>SUM(F133:F136)</f>
        <v>0</v>
      </c>
      <c r="G137" s="25">
        <f>SUM(G133:G136)</f>
        <v>0</v>
      </c>
      <c r="H137" s="27" t="s">
        <v>0</v>
      </c>
    </row>
    <row r="138" spans="1:8" ht="25.5" hidden="1">
      <c r="A138" s="26" t="s">
        <v>39</v>
      </c>
      <c r="B138" s="106" t="s">
        <v>40</v>
      </c>
      <c r="C138" s="73" t="s">
        <v>17</v>
      </c>
      <c r="D138" s="19" t="s">
        <v>7</v>
      </c>
      <c r="E138" s="7">
        <v>0</v>
      </c>
      <c r="F138" s="7">
        <v>0</v>
      </c>
      <c r="G138" s="7">
        <v>0</v>
      </c>
      <c r="H138" s="27"/>
    </row>
    <row r="139" spans="1:8" ht="38.25" hidden="1">
      <c r="A139" s="28" t="s">
        <v>0</v>
      </c>
      <c r="B139" s="79"/>
      <c r="C139" s="73"/>
      <c r="D139" s="19" t="s">
        <v>8</v>
      </c>
      <c r="E139" s="7">
        <v>0</v>
      </c>
      <c r="F139" s="7">
        <v>0</v>
      </c>
      <c r="G139" s="7">
        <v>0</v>
      </c>
      <c r="H139" s="27"/>
    </row>
    <row r="140" spans="1:8" ht="25.5" hidden="1">
      <c r="A140" s="28" t="s">
        <v>0</v>
      </c>
      <c r="B140" s="79"/>
      <c r="C140" s="73"/>
      <c r="D140" s="19" t="s">
        <v>9</v>
      </c>
      <c r="E140" s="7"/>
      <c r="F140" s="7"/>
      <c r="G140" s="7"/>
      <c r="H140" s="27"/>
    </row>
    <row r="141" spans="1:8" ht="25.5" hidden="1">
      <c r="A141" s="28" t="s">
        <v>0</v>
      </c>
      <c r="B141" s="79"/>
      <c r="C141" s="73"/>
      <c r="D141" s="19" t="s">
        <v>10</v>
      </c>
      <c r="E141" s="7">
        <v>0</v>
      </c>
      <c r="F141" s="7">
        <v>0</v>
      </c>
      <c r="G141" s="7">
        <v>0</v>
      </c>
      <c r="H141" s="27"/>
    </row>
    <row r="142" spans="1:8" ht="12.75" hidden="1">
      <c r="A142" s="29" t="s">
        <v>0</v>
      </c>
      <c r="B142" s="21" t="s">
        <v>0</v>
      </c>
      <c r="C142" s="74"/>
      <c r="D142" s="19" t="s">
        <v>11</v>
      </c>
      <c r="E142" s="7">
        <f>SUM(E138:E141)</f>
        <v>0</v>
      </c>
      <c r="F142" s="7">
        <f>SUM(F138:F141)</f>
        <v>0</v>
      </c>
      <c r="G142" s="7">
        <f>SUM(G138:G141)</f>
        <v>0</v>
      </c>
      <c r="H142" s="27"/>
    </row>
    <row r="143" spans="1:8" ht="25.5">
      <c r="A143" s="32" t="s">
        <v>37</v>
      </c>
      <c r="B143" s="107" t="s">
        <v>41</v>
      </c>
      <c r="C143" s="153" t="s">
        <v>17</v>
      </c>
      <c r="D143" s="19" t="s">
        <v>7</v>
      </c>
      <c r="E143" s="7">
        <v>0</v>
      </c>
      <c r="F143" s="7">
        <v>0</v>
      </c>
      <c r="G143" s="7">
        <v>0</v>
      </c>
      <c r="H143" s="27">
        <v>9</v>
      </c>
    </row>
    <row r="144" spans="1:8" ht="38.25">
      <c r="A144" s="60" t="s">
        <v>0</v>
      </c>
      <c r="B144" s="94"/>
      <c r="C144" s="153"/>
      <c r="D144" s="19" t="s">
        <v>8</v>
      </c>
      <c r="E144" s="7">
        <v>0</v>
      </c>
      <c r="F144" s="7">
        <v>0</v>
      </c>
      <c r="G144" s="7">
        <v>0</v>
      </c>
      <c r="H144" s="27"/>
    </row>
    <row r="145" spans="1:8" ht="25.5">
      <c r="A145" s="60" t="s">
        <v>0</v>
      </c>
      <c r="B145" s="94"/>
      <c r="C145" s="153"/>
      <c r="D145" s="19" t="s">
        <v>9</v>
      </c>
      <c r="E145" s="7">
        <f>E150</f>
        <v>14724</v>
      </c>
      <c r="F145" s="7">
        <v>24600</v>
      </c>
      <c r="G145" s="7">
        <v>24600</v>
      </c>
      <c r="H145" s="27"/>
    </row>
    <row r="146" spans="1:8" ht="25.5">
      <c r="A146" s="60" t="s">
        <v>0</v>
      </c>
      <c r="B146" s="94"/>
      <c r="C146" s="153"/>
      <c r="D146" s="19" t="s">
        <v>10</v>
      </c>
      <c r="E146" s="7">
        <v>0</v>
      </c>
      <c r="F146" s="7">
        <v>0</v>
      </c>
      <c r="G146" s="7">
        <v>0</v>
      </c>
      <c r="H146" s="27"/>
    </row>
    <row r="147" spans="1:8" ht="12.75">
      <c r="A147" s="61" t="s">
        <v>0</v>
      </c>
      <c r="B147" s="56" t="s">
        <v>0</v>
      </c>
      <c r="C147" s="154"/>
      <c r="D147" s="19" t="s">
        <v>11</v>
      </c>
      <c r="E147" s="11">
        <f>SUM(E143:E146)</f>
        <v>14724</v>
      </c>
      <c r="F147" s="11">
        <f>SUM(F143:F146)</f>
        <v>24600</v>
      </c>
      <c r="G147" s="11">
        <f>SUM(G143:G146)</f>
        <v>24600</v>
      </c>
      <c r="H147" s="27" t="s">
        <v>0</v>
      </c>
    </row>
    <row r="148" spans="1:8" ht="25.5">
      <c r="A148" s="38" t="s">
        <v>39</v>
      </c>
      <c r="B148" s="83" t="s">
        <v>41</v>
      </c>
      <c r="C148" s="164" t="s">
        <v>17</v>
      </c>
      <c r="D148" s="19" t="s">
        <v>7</v>
      </c>
      <c r="E148" s="7">
        <v>0</v>
      </c>
      <c r="F148" s="7">
        <v>0</v>
      </c>
      <c r="G148" s="7">
        <v>0</v>
      </c>
      <c r="H148" s="27"/>
    </row>
    <row r="149" spans="1:8" ht="38.25">
      <c r="A149" s="39"/>
      <c r="B149" s="84"/>
      <c r="C149" s="165"/>
      <c r="D149" s="19" t="s">
        <v>8</v>
      </c>
      <c r="E149" s="7">
        <v>0</v>
      </c>
      <c r="F149" s="7">
        <v>0</v>
      </c>
      <c r="G149" s="7">
        <v>0</v>
      </c>
      <c r="H149" s="27"/>
    </row>
    <row r="150" spans="1:8" ht="25.5">
      <c r="A150" s="39" t="s">
        <v>0</v>
      </c>
      <c r="B150" s="84"/>
      <c r="C150" s="165"/>
      <c r="D150" s="19" t="s">
        <v>9</v>
      </c>
      <c r="E150" s="7">
        <v>14724</v>
      </c>
      <c r="F150" s="7">
        <v>24600</v>
      </c>
      <c r="G150" s="7">
        <v>24600</v>
      </c>
      <c r="H150" s="27"/>
    </row>
    <row r="151" spans="1:8" ht="25.5">
      <c r="A151" s="39" t="s">
        <v>0</v>
      </c>
      <c r="B151" s="84"/>
      <c r="C151" s="165"/>
      <c r="D151" s="19" t="s">
        <v>10</v>
      </c>
      <c r="E151" s="7">
        <v>0</v>
      </c>
      <c r="F151" s="7">
        <v>0</v>
      </c>
      <c r="G151" s="7">
        <v>0</v>
      </c>
      <c r="H151" s="27"/>
    </row>
    <row r="152" spans="1:8" ht="12.75">
      <c r="A152" s="39" t="s">
        <v>0</v>
      </c>
      <c r="B152" s="85"/>
      <c r="C152" s="166"/>
      <c r="D152" s="19" t="s">
        <v>11</v>
      </c>
      <c r="E152" s="7">
        <f>SUM(E148:E151)</f>
        <v>14724</v>
      </c>
      <c r="F152" s="7">
        <f>SUM(F148:F151)</f>
        <v>24600</v>
      </c>
      <c r="G152" s="7">
        <f>SUM(G148:G151)</f>
        <v>24600</v>
      </c>
      <c r="H152" s="27" t="s">
        <v>0</v>
      </c>
    </row>
    <row r="153" spans="1:8" ht="27.75" customHeight="1">
      <c r="A153" s="40" t="s">
        <v>42</v>
      </c>
      <c r="B153" s="75" t="s">
        <v>74</v>
      </c>
      <c r="C153" s="110" t="s">
        <v>17</v>
      </c>
      <c r="D153" s="19" t="s">
        <v>7</v>
      </c>
      <c r="E153" s="18">
        <v>0</v>
      </c>
      <c r="F153" s="18">
        <f>F158+F163</f>
        <v>0</v>
      </c>
      <c r="G153" s="18">
        <f>G158+G163</f>
        <v>0</v>
      </c>
      <c r="H153" s="27"/>
    </row>
    <row r="154" spans="1:8" ht="38.25">
      <c r="A154" s="41"/>
      <c r="B154" s="76"/>
      <c r="C154" s="149"/>
      <c r="D154" s="19" t="s">
        <v>8</v>
      </c>
      <c r="E154" s="18">
        <v>0</v>
      </c>
      <c r="F154" s="18">
        <v>0</v>
      </c>
      <c r="G154" s="18">
        <v>0</v>
      </c>
      <c r="H154" s="27"/>
    </row>
    <row r="155" spans="1:8" ht="25.5">
      <c r="A155" s="41"/>
      <c r="B155" s="76"/>
      <c r="C155" s="149"/>
      <c r="D155" s="19" t="s">
        <v>9</v>
      </c>
      <c r="E155" s="18">
        <v>0</v>
      </c>
      <c r="F155" s="18">
        <f>F160+F165</f>
        <v>0</v>
      </c>
      <c r="G155" s="18">
        <f>G160+G165</f>
        <v>0</v>
      </c>
      <c r="H155" s="27"/>
    </row>
    <row r="156" spans="1:8" ht="25.5">
      <c r="A156" s="41"/>
      <c r="B156" s="76"/>
      <c r="C156" s="149"/>
      <c r="D156" s="19" t="s">
        <v>10</v>
      </c>
      <c r="E156" s="18">
        <v>0</v>
      </c>
      <c r="F156" s="18">
        <v>0</v>
      </c>
      <c r="G156" s="18">
        <v>0</v>
      </c>
      <c r="H156" s="27"/>
    </row>
    <row r="157" spans="1:8" ht="12.75">
      <c r="A157" s="42"/>
      <c r="B157" s="77"/>
      <c r="C157" s="161"/>
      <c r="D157" s="19" t="s">
        <v>11</v>
      </c>
      <c r="E157" s="11">
        <f>SUM(E153:E156)</f>
        <v>0</v>
      </c>
      <c r="F157" s="11">
        <f>SUM(F153:F156)</f>
        <v>0</v>
      </c>
      <c r="G157" s="11">
        <f>SUM(G153:G156)</f>
        <v>0</v>
      </c>
      <c r="H157" s="43" t="s">
        <v>0</v>
      </c>
    </row>
    <row r="158" spans="1:8" ht="25.5">
      <c r="A158" s="44" t="s">
        <v>43</v>
      </c>
      <c r="B158" s="108" t="s">
        <v>54</v>
      </c>
      <c r="C158" s="73" t="s">
        <v>17</v>
      </c>
      <c r="D158" s="19" t="s">
        <v>7</v>
      </c>
      <c r="E158" s="18">
        <v>0</v>
      </c>
      <c r="F158" s="18"/>
      <c r="G158" s="18">
        <v>0</v>
      </c>
      <c r="H158" s="27"/>
    </row>
    <row r="159" spans="1:8" ht="38.25">
      <c r="A159" s="45"/>
      <c r="B159" s="109"/>
      <c r="C159" s="73"/>
      <c r="D159" s="19" t="s">
        <v>8</v>
      </c>
      <c r="E159" s="18">
        <v>0</v>
      </c>
      <c r="F159" s="18">
        <v>0</v>
      </c>
      <c r="G159" s="18">
        <v>0</v>
      </c>
      <c r="H159" s="27"/>
    </row>
    <row r="160" spans="1:8" ht="25.5">
      <c r="A160" s="45"/>
      <c r="B160" s="109"/>
      <c r="C160" s="73"/>
      <c r="D160" s="19" t="s">
        <v>9</v>
      </c>
      <c r="E160" s="18">
        <v>0</v>
      </c>
      <c r="F160" s="18"/>
      <c r="G160" s="18">
        <v>0</v>
      </c>
      <c r="H160" s="27"/>
    </row>
    <row r="161" spans="1:8" ht="25.5">
      <c r="A161" s="45"/>
      <c r="B161" s="109"/>
      <c r="C161" s="73"/>
      <c r="D161" s="19" t="s">
        <v>10</v>
      </c>
      <c r="E161" s="18">
        <v>0</v>
      </c>
      <c r="F161" s="18">
        <v>0</v>
      </c>
      <c r="G161" s="18">
        <v>0</v>
      </c>
      <c r="H161" s="27"/>
    </row>
    <row r="162" spans="1:8" ht="12.75">
      <c r="A162" s="45"/>
      <c r="B162" s="114"/>
      <c r="C162" s="74"/>
      <c r="D162" s="19" t="s">
        <v>11</v>
      </c>
      <c r="E162" s="7">
        <v>0</v>
      </c>
      <c r="F162" s="7">
        <f>SUM(F158:F161)</f>
        <v>0</v>
      </c>
      <c r="G162" s="7">
        <f>SUM(G158:G161)</f>
        <v>0</v>
      </c>
      <c r="H162" s="27" t="s">
        <v>0</v>
      </c>
    </row>
    <row r="163" spans="1:8" ht="25.5">
      <c r="A163" s="46" t="s">
        <v>76</v>
      </c>
      <c r="B163" s="108" t="s">
        <v>55</v>
      </c>
      <c r="C163" s="73" t="s">
        <v>17</v>
      </c>
      <c r="D163" s="19" t="s">
        <v>7</v>
      </c>
      <c r="E163" s="18">
        <v>0</v>
      </c>
      <c r="F163" s="18">
        <v>0</v>
      </c>
      <c r="G163" s="18">
        <v>0</v>
      </c>
      <c r="H163" s="27"/>
    </row>
    <row r="164" spans="1:8" ht="38.25">
      <c r="A164" s="41"/>
      <c r="B164" s="109"/>
      <c r="C164" s="73"/>
      <c r="D164" s="19" t="s">
        <v>8</v>
      </c>
      <c r="E164" s="18">
        <v>0</v>
      </c>
      <c r="F164" s="18">
        <v>0</v>
      </c>
      <c r="G164" s="18">
        <v>0</v>
      </c>
      <c r="H164" s="27"/>
    </row>
    <row r="165" spans="1:8" ht="25.5">
      <c r="A165" s="41"/>
      <c r="B165" s="109"/>
      <c r="C165" s="73"/>
      <c r="D165" s="19" t="s">
        <v>9</v>
      </c>
      <c r="E165" s="18">
        <v>0</v>
      </c>
      <c r="F165" s="18">
        <v>0</v>
      </c>
      <c r="G165" s="18">
        <v>0</v>
      </c>
      <c r="H165" s="27"/>
    </row>
    <row r="166" spans="1:8" ht="25.5">
      <c r="A166" s="41"/>
      <c r="B166" s="109"/>
      <c r="C166" s="73"/>
      <c r="D166" s="19" t="s">
        <v>10</v>
      </c>
      <c r="E166" s="18">
        <v>0</v>
      </c>
      <c r="F166" s="18">
        <v>0</v>
      </c>
      <c r="G166" s="18">
        <v>0</v>
      </c>
      <c r="H166" s="27"/>
    </row>
    <row r="167" spans="1:8" ht="12.75">
      <c r="A167" s="42"/>
      <c r="B167" s="109"/>
      <c r="C167" s="74"/>
      <c r="D167" s="19" t="s">
        <v>11</v>
      </c>
      <c r="E167" s="18">
        <f>SUM(E163:E166)</f>
        <v>0</v>
      </c>
      <c r="F167" s="18">
        <f>SUM(F163:F166)</f>
        <v>0</v>
      </c>
      <c r="G167" s="18">
        <f>SUM(G163:G166)</f>
        <v>0</v>
      </c>
      <c r="H167" s="27" t="s">
        <v>0</v>
      </c>
    </row>
    <row r="168" spans="1:8" ht="27" customHeight="1">
      <c r="A168" s="47" t="s">
        <v>44</v>
      </c>
      <c r="B168" s="80" t="s">
        <v>73</v>
      </c>
      <c r="C168" s="148" t="s">
        <v>17</v>
      </c>
      <c r="D168" s="19" t="s">
        <v>7</v>
      </c>
      <c r="E168" s="7"/>
      <c r="F168" s="7"/>
      <c r="G168" s="7"/>
      <c r="H168" s="27"/>
    </row>
    <row r="169" spans="1:8" ht="29.25" customHeight="1">
      <c r="A169" s="45"/>
      <c r="B169" s="81"/>
      <c r="C169" s="149"/>
      <c r="D169" s="19" t="s">
        <v>8</v>
      </c>
      <c r="E169" s="7">
        <f>E174+E179</f>
        <v>0</v>
      </c>
      <c r="F169" s="7">
        <f>F174+F179</f>
        <v>0</v>
      </c>
      <c r="G169" s="7">
        <f>G174+G179</f>
        <v>0</v>
      </c>
      <c r="H169" s="27"/>
    </row>
    <row r="170" spans="1:8" ht="27" customHeight="1">
      <c r="A170" s="48"/>
      <c r="B170" s="81"/>
      <c r="C170" s="149"/>
      <c r="D170" s="19" t="s">
        <v>9</v>
      </c>
      <c r="E170" s="7">
        <f>E175</f>
        <v>155685</v>
      </c>
      <c r="F170" s="7">
        <v>108300</v>
      </c>
      <c r="G170" s="7">
        <v>108300</v>
      </c>
      <c r="H170" s="27"/>
    </row>
    <row r="171" spans="1:8" ht="29.25" customHeight="1">
      <c r="A171" s="45"/>
      <c r="B171" s="81"/>
      <c r="C171" s="149"/>
      <c r="D171" s="19" t="s">
        <v>10</v>
      </c>
      <c r="E171" s="7">
        <f>E176+E181</f>
        <v>0</v>
      </c>
      <c r="F171" s="7">
        <f>F176+F181</f>
        <v>0</v>
      </c>
      <c r="G171" s="7">
        <f>G176+G181</f>
        <v>0</v>
      </c>
      <c r="H171" s="27"/>
    </row>
    <row r="172" spans="1:8" ht="15.75" customHeight="1">
      <c r="A172" s="45"/>
      <c r="B172" s="82"/>
      <c r="C172" s="150"/>
      <c r="D172" s="19" t="s">
        <v>11</v>
      </c>
      <c r="E172" s="25">
        <f>SUM(E168:E171)</f>
        <v>155685</v>
      </c>
      <c r="F172" s="25">
        <f>SUM(F168:F171)</f>
        <v>108300</v>
      </c>
      <c r="G172" s="25">
        <f>SUM(G168:G171)</f>
        <v>108300</v>
      </c>
      <c r="H172" s="27"/>
    </row>
    <row r="173" spans="1:8" ht="25.5">
      <c r="A173" s="49" t="s">
        <v>45</v>
      </c>
      <c r="B173" s="102" t="s">
        <v>40</v>
      </c>
      <c r="C173" s="100" t="s">
        <v>17</v>
      </c>
      <c r="D173" s="19" t="s">
        <v>7</v>
      </c>
      <c r="E173" s="7">
        <v>0</v>
      </c>
      <c r="F173" s="7">
        <v>0</v>
      </c>
      <c r="G173" s="7">
        <v>0</v>
      </c>
      <c r="H173" s="27"/>
    </row>
    <row r="174" spans="1:8" ht="38.25">
      <c r="A174" s="48"/>
      <c r="B174" s="103"/>
      <c r="C174" s="100"/>
      <c r="D174" s="19" t="s">
        <v>8</v>
      </c>
      <c r="E174" s="7">
        <v>0</v>
      </c>
      <c r="F174" s="7">
        <v>0</v>
      </c>
      <c r="G174" s="7">
        <v>0</v>
      </c>
      <c r="H174" s="27"/>
    </row>
    <row r="175" spans="1:8" ht="25.5">
      <c r="A175" s="48"/>
      <c r="B175" s="103"/>
      <c r="C175" s="100"/>
      <c r="D175" s="19" t="s">
        <v>9</v>
      </c>
      <c r="E175" s="7">
        <v>155685</v>
      </c>
      <c r="F175" s="7">
        <v>108300</v>
      </c>
      <c r="G175" s="7">
        <v>108300</v>
      </c>
      <c r="H175" s="27"/>
    </row>
    <row r="176" spans="1:8" ht="25.5">
      <c r="A176" s="48"/>
      <c r="B176" s="103"/>
      <c r="C176" s="100"/>
      <c r="D176" s="19" t="s">
        <v>10</v>
      </c>
      <c r="E176" s="7">
        <v>0</v>
      </c>
      <c r="F176" s="7">
        <v>0</v>
      </c>
      <c r="G176" s="7">
        <v>0</v>
      </c>
      <c r="H176" s="27"/>
    </row>
    <row r="177" spans="1:8" ht="12.75">
      <c r="A177" s="50"/>
      <c r="B177" s="104"/>
      <c r="C177" s="101"/>
      <c r="D177" s="19" t="s">
        <v>11</v>
      </c>
      <c r="E177" s="7">
        <f>SUM(E173:E176)</f>
        <v>155685</v>
      </c>
      <c r="F177" s="7">
        <f>SUM(F173:F176)</f>
        <v>108300</v>
      </c>
      <c r="G177" s="7">
        <f>SUM(G173:G176)</f>
        <v>108300</v>
      </c>
      <c r="H177" s="27"/>
    </row>
    <row r="178" spans="1:8" ht="25.5">
      <c r="A178" s="60" t="s">
        <v>77</v>
      </c>
      <c r="B178" s="93" t="s">
        <v>72</v>
      </c>
      <c r="C178" s="90" t="s">
        <v>17</v>
      </c>
      <c r="D178" s="19" t="s">
        <v>7</v>
      </c>
      <c r="E178" s="7">
        <f aca="true" t="shared" si="4" ref="E178:G180">E183+E188+E193</f>
        <v>446400</v>
      </c>
      <c r="F178" s="7">
        <f t="shared" si="4"/>
        <v>446400</v>
      </c>
      <c r="G178" s="7">
        <f t="shared" si="4"/>
        <v>446400</v>
      </c>
      <c r="H178" s="27">
        <v>8</v>
      </c>
    </row>
    <row r="179" spans="1:8" ht="38.25">
      <c r="A179" s="60" t="s">
        <v>0</v>
      </c>
      <c r="B179" s="94"/>
      <c r="C179" s="91"/>
      <c r="D179" s="19" t="s">
        <v>8</v>
      </c>
      <c r="E179" s="7">
        <f t="shared" si="4"/>
        <v>0</v>
      </c>
      <c r="F179" s="7">
        <f t="shared" si="4"/>
        <v>0</v>
      </c>
      <c r="G179" s="7">
        <f t="shared" si="4"/>
        <v>0</v>
      </c>
      <c r="H179" s="27"/>
    </row>
    <row r="180" spans="1:8" ht="25.5">
      <c r="A180" s="60" t="s">
        <v>0</v>
      </c>
      <c r="B180" s="94"/>
      <c r="C180" s="91"/>
      <c r="D180" s="19" t="s">
        <v>9</v>
      </c>
      <c r="E180" s="7">
        <f t="shared" si="4"/>
        <v>222414.29</v>
      </c>
      <c r="F180" s="7">
        <f t="shared" si="4"/>
        <v>222414.29</v>
      </c>
      <c r="G180" s="7">
        <f t="shared" si="4"/>
        <v>222414.29</v>
      </c>
      <c r="H180" s="27"/>
    </row>
    <row r="181" spans="1:8" ht="25.5">
      <c r="A181" s="60" t="s">
        <v>0</v>
      </c>
      <c r="B181" s="94"/>
      <c r="C181" s="91"/>
      <c r="D181" s="19" t="s">
        <v>10</v>
      </c>
      <c r="E181" s="7">
        <v>0</v>
      </c>
      <c r="F181" s="7">
        <v>0</v>
      </c>
      <c r="G181" s="7">
        <v>0</v>
      </c>
      <c r="H181" s="27"/>
    </row>
    <row r="182" spans="1:8" ht="12.75">
      <c r="A182" s="61" t="s">
        <v>0</v>
      </c>
      <c r="B182" s="21" t="s">
        <v>0</v>
      </c>
      <c r="C182" s="92"/>
      <c r="D182" s="19" t="s">
        <v>11</v>
      </c>
      <c r="E182" s="11">
        <f>SUM(E178:E181)</f>
        <v>668814.29</v>
      </c>
      <c r="F182" s="11">
        <f>SUM(F178:F181)</f>
        <v>668814.29</v>
      </c>
      <c r="G182" s="11">
        <f>SUM(G178:G181)</f>
        <v>668814.29</v>
      </c>
      <c r="H182" s="27" t="s">
        <v>0</v>
      </c>
    </row>
    <row r="183" spans="1:8" ht="25.5">
      <c r="A183" s="57" t="s">
        <v>78</v>
      </c>
      <c r="B183" s="106" t="s">
        <v>51</v>
      </c>
      <c r="C183" s="73" t="s">
        <v>17</v>
      </c>
      <c r="D183" s="19" t="s">
        <v>7</v>
      </c>
      <c r="E183" s="7">
        <v>446400</v>
      </c>
      <c r="F183" s="7">
        <v>446400</v>
      </c>
      <c r="G183" s="7">
        <v>446400</v>
      </c>
      <c r="H183" s="27"/>
    </row>
    <row r="184" spans="1:8" ht="38.25">
      <c r="A184" s="58"/>
      <c r="B184" s="79"/>
      <c r="C184" s="73"/>
      <c r="D184" s="19" t="s">
        <v>8</v>
      </c>
      <c r="E184" s="7">
        <v>0</v>
      </c>
      <c r="F184" s="7">
        <v>0</v>
      </c>
      <c r="G184" s="7">
        <v>0</v>
      </c>
      <c r="H184" s="27"/>
    </row>
    <row r="185" spans="1:8" ht="25.5">
      <c r="A185" s="58" t="s">
        <v>0</v>
      </c>
      <c r="B185" s="79"/>
      <c r="C185" s="73"/>
      <c r="D185" s="19" t="s">
        <v>9</v>
      </c>
      <c r="E185" s="18">
        <v>191314.29</v>
      </c>
      <c r="F185" s="18">
        <v>191314.29</v>
      </c>
      <c r="G185" s="18">
        <v>191314.29</v>
      </c>
      <c r="H185" s="27"/>
    </row>
    <row r="186" spans="1:8" ht="25.5">
      <c r="A186" s="58" t="s">
        <v>0</v>
      </c>
      <c r="B186" s="79"/>
      <c r="C186" s="73"/>
      <c r="D186" s="19" t="s">
        <v>10</v>
      </c>
      <c r="E186" s="7">
        <v>0</v>
      </c>
      <c r="F186" s="7">
        <v>0</v>
      </c>
      <c r="G186" s="7">
        <v>0</v>
      </c>
      <c r="H186" s="27"/>
    </row>
    <row r="187" spans="1:8" ht="12.75">
      <c r="A187" s="59" t="s">
        <v>0</v>
      </c>
      <c r="B187" s="51" t="s">
        <v>0</v>
      </c>
      <c r="C187" s="74"/>
      <c r="D187" s="19" t="s">
        <v>11</v>
      </c>
      <c r="E187" s="7">
        <f>SUM(E183:E186)</f>
        <v>637714.29</v>
      </c>
      <c r="F187" s="7">
        <f>SUM(F183:F186)</f>
        <v>637714.29</v>
      </c>
      <c r="G187" s="7">
        <f>SUM(G183:G186)</f>
        <v>637714.29</v>
      </c>
      <c r="H187" s="27" t="s">
        <v>0</v>
      </c>
    </row>
    <row r="188" spans="1:8" ht="25.5">
      <c r="A188" s="57" t="s">
        <v>79</v>
      </c>
      <c r="B188" s="78" t="s">
        <v>61</v>
      </c>
      <c r="C188" s="97" t="s">
        <v>17</v>
      </c>
      <c r="D188" s="19" t="s">
        <v>7</v>
      </c>
      <c r="E188" s="7">
        <v>0</v>
      </c>
      <c r="F188" s="7">
        <v>0</v>
      </c>
      <c r="G188" s="7">
        <v>0</v>
      </c>
      <c r="H188" s="27"/>
    </row>
    <row r="189" spans="1:8" ht="38.25">
      <c r="A189" s="58"/>
      <c r="B189" s="105"/>
      <c r="C189" s="98"/>
      <c r="D189" s="19" t="s">
        <v>8</v>
      </c>
      <c r="E189" s="7">
        <v>0</v>
      </c>
      <c r="F189" s="7">
        <v>0</v>
      </c>
      <c r="G189" s="7">
        <v>0</v>
      </c>
      <c r="H189" s="27"/>
    </row>
    <row r="190" spans="1:8" ht="25.5">
      <c r="A190" s="58" t="s">
        <v>0</v>
      </c>
      <c r="B190" s="105"/>
      <c r="C190" s="98"/>
      <c r="D190" s="19" t="s">
        <v>9</v>
      </c>
      <c r="E190" s="18">
        <v>31100</v>
      </c>
      <c r="F190" s="18">
        <v>31100</v>
      </c>
      <c r="G190" s="18">
        <v>31100</v>
      </c>
      <c r="H190" s="27"/>
    </row>
    <row r="191" spans="1:8" ht="25.5">
      <c r="A191" s="58" t="s">
        <v>0</v>
      </c>
      <c r="B191" s="105"/>
      <c r="C191" s="98"/>
      <c r="D191" s="19" t="s">
        <v>10</v>
      </c>
      <c r="E191" s="7">
        <v>0</v>
      </c>
      <c r="F191" s="7">
        <v>0</v>
      </c>
      <c r="G191" s="7">
        <v>0</v>
      </c>
      <c r="H191" s="27"/>
    </row>
    <row r="192" spans="1:8" ht="12.75">
      <c r="A192" s="59" t="s">
        <v>0</v>
      </c>
      <c r="B192" s="51" t="s">
        <v>0</v>
      </c>
      <c r="C192" s="99"/>
      <c r="D192" s="19" t="s">
        <v>11</v>
      </c>
      <c r="E192" s="7">
        <f>SUM(E188:E191)</f>
        <v>31100</v>
      </c>
      <c r="F192" s="7">
        <f>SUM(F188:F191)</f>
        <v>31100</v>
      </c>
      <c r="G192" s="7">
        <f>SUM(G188:G191)</f>
        <v>31100</v>
      </c>
      <c r="H192" s="27" t="s">
        <v>0</v>
      </c>
    </row>
    <row r="193" spans="1:8" ht="25.5" hidden="1">
      <c r="A193" s="57" t="s">
        <v>64</v>
      </c>
      <c r="B193" s="95" t="s">
        <v>63</v>
      </c>
      <c r="C193" s="97" t="s">
        <v>17</v>
      </c>
      <c r="D193" s="19" t="s">
        <v>7</v>
      </c>
      <c r="E193" s="7">
        <v>0</v>
      </c>
      <c r="F193" s="7">
        <v>0</v>
      </c>
      <c r="G193" s="7">
        <v>0</v>
      </c>
      <c r="H193" s="27"/>
    </row>
    <row r="194" spans="1:8" ht="38.25" hidden="1">
      <c r="A194" s="58"/>
      <c r="B194" s="96"/>
      <c r="C194" s="98"/>
      <c r="D194" s="19" t="s">
        <v>8</v>
      </c>
      <c r="E194" s="7">
        <v>0</v>
      </c>
      <c r="F194" s="7">
        <v>0</v>
      </c>
      <c r="G194" s="7">
        <v>0</v>
      </c>
      <c r="H194" s="27"/>
    </row>
    <row r="195" spans="1:8" ht="25.5" hidden="1">
      <c r="A195" s="58" t="s">
        <v>0</v>
      </c>
      <c r="B195" s="96"/>
      <c r="C195" s="98"/>
      <c r="D195" s="19" t="s">
        <v>9</v>
      </c>
      <c r="E195" s="18">
        <v>0</v>
      </c>
      <c r="F195" s="7">
        <v>0</v>
      </c>
      <c r="G195" s="7">
        <v>0</v>
      </c>
      <c r="H195" s="27"/>
    </row>
    <row r="196" spans="1:8" ht="25.5" hidden="1">
      <c r="A196" s="58" t="s">
        <v>0</v>
      </c>
      <c r="B196" s="96"/>
      <c r="C196" s="98"/>
      <c r="D196" s="19" t="s">
        <v>10</v>
      </c>
      <c r="E196" s="7">
        <v>0</v>
      </c>
      <c r="F196" s="7">
        <v>0</v>
      </c>
      <c r="G196" s="7">
        <v>0</v>
      </c>
      <c r="H196" s="27"/>
    </row>
    <row r="197" spans="1:8" ht="12.75" hidden="1">
      <c r="A197" s="59" t="s">
        <v>0</v>
      </c>
      <c r="B197" s="52" t="s">
        <v>0</v>
      </c>
      <c r="C197" s="99"/>
      <c r="D197" s="19" t="s">
        <v>11</v>
      </c>
      <c r="E197" s="7">
        <f>SUM(E193:E196)</f>
        <v>0</v>
      </c>
      <c r="F197" s="7">
        <f>SUM(F193:F196)</f>
        <v>0</v>
      </c>
      <c r="G197" s="7">
        <f>SUM(G193:G196)</f>
        <v>0</v>
      </c>
      <c r="H197" s="27" t="s">
        <v>0</v>
      </c>
    </row>
    <row r="198" spans="1:8" ht="25.5">
      <c r="A198" s="60" t="s">
        <v>82</v>
      </c>
      <c r="B198" s="93" t="s">
        <v>83</v>
      </c>
      <c r="C198" s="90" t="s">
        <v>17</v>
      </c>
      <c r="D198" s="19" t="s">
        <v>7</v>
      </c>
      <c r="E198" s="7">
        <v>1655355.32</v>
      </c>
      <c r="F198" s="7">
        <f>F203</f>
        <v>0</v>
      </c>
      <c r="G198" s="7">
        <f>G203</f>
        <v>0</v>
      </c>
      <c r="H198" s="27">
        <v>8</v>
      </c>
    </row>
    <row r="199" spans="1:8" ht="38.25">
      <c r="A199" s="60" t="s">
        <v>0</v>
      </c>
      <c r="B199" s="94"/>
      <c r="C199" s="91"/>
      <c r="D199" s="19" t="s">
        <v>8</v>
      </c>
      <c r="E199" s="7">
        <v>25933900</v>
      </c>
      <c r="F199" s="7">
        <f>F204+F209+F214</f>
        <v>0</v>
      </c>
      <c r="G199" s="7">
        <f>G204+G209+G214</f>
        <v>0</v>
      </c>
      <c r="H199" s="27"/>
    </row>
    <row r="200" spans="1:8" ht="25.5">
      <c r="A200" s="60" t="s">
        <v>0</v>
      </c>
      <c r="B200" s="94"/>
      <c r="C200" s="91"/>
      <c r="D200" s="19" t="s">
        <v>9</v>
      </c>
      <c r="E200" s="7">
        <v>2076610.61</v>
      </c>
      <c r="F200" s="7">
        <f>F205+F210+F215</f>
        <v>0</v>
      </c>
      <c r="G200" s="7">
        <f>G205+G210+G215</f>
        <v>0</v>
      </c>
      <c r="H200" s="27"/>
    </row>
    <row r="201" spans="1:8" ht="25.5">
      <c r="A201" s="60" t="s">
        <v>0</v>
      </c>
      <c r="B201" s="94"/>
      <c r="C201" s="91"/>
      <c r="D201" s="19" t="s">
        <v>10</v>
      </c>
      <c r="E201" s="7">
        <v>0</v>
      </c>
      <c r="F201" s="7">
        <v>0</v>
      </c>
      <c r="G201" s="7">
        <v>0</v>
      </c>
      <c r="H201" s="27"/>
    </row>
    <row r="202" spans="1:8" ht="12.75">
      <c r="A202" s="61" t="s">
        <v>0</v>
      </c>
      <c r="B202" s="21" t="s">
        <v>0</v>
      </c>
      <c r="C202" s="92"/>
      <c r="D202" s="19" t="s">
        <v>11</v>
      </c>
      <c r="E202" s="11">
        <f>SUM(E198:E201)</f>
        <v>29665865.93</v>
      </c>
      <c r="F202" s="11">
        <f>SUM(F198:F201)</f>
        <v>0</v>
      </c>
      <c r="G202" s="11">
        <f>SUM(G198:G201)</f>
        <v>0</v>
      </c>
      <c r="H202" s="27" t="s">
        <v>0</v>
      </c>
    </row>
    <row r="203" spans="1:8" ht="25.5">
      <c r="A203" s="57" t="s">
        <v>85</v>
      </c>
      <c r="B203" s="78" t="s">
        <v>84</v>
      </c>
      <c r="C203" s="73" t="s">
        <v>17</v>
      </c>
      <c r="D203" s="19" t="s">
        <v>7</v>
      </c>
      <c r="E203" s="7">
        <v>1655355.32</v>
      </c>
      <c r="F203" s="7">
        <v>0</v>
      </c>
      <c r="G203" s="7">
        <v>0</v>
      </c>
      <c r="H203" s="27"/>
    </row>
    <row r="204" spans="1:8" ht="38.25">
      <c r="A204" s="58"/>
      <c r="B204" s="79"/>
      <c r="C204" s="73"/>
      <c r="D204" s="19" t="s">
        <v>8</v>
      </c>
      <c r="E204" s="7">
        <v>25933900</v>
      </c>
      <c r="F204" s="7">
        <v>0</v>
      </c>
      <c r="G204" s="7">
        <v>0</v>
      </c>
      <c r="H204" s="27"/>
    </row>
    <row r="205" spans="1:8" ht="25.5">
      <c r="A205" s="58" t="s">
        <v>0</v>
      </c>
      <c r="B205" s="79"/>
      <c r="C205" s="73"/>
      <c r="D205" s="19" t="s">
        <v>9</v>
      </c>
      <c r="E205" s="7">
        <v>2076610.61</v>
      </c>
      <c r="F205" s="18">
        <v>0</v>
      </c>
      <c r="G205" s="18">
        <v>0</v>
      </c>
      <c r="H205" s="27"/>
    </row>
    <row r="206" spans="1:8" ht="25.5">
      <c r="A206" s="58" t="s">
        <v>0</v>
      </c>
      <c r="B206" s="79"/>
      <c r="C206" s="73"/>
      <c r="D206" s="19" t="s">
        <v>10</v>
      </c>
      <c r="E206" s="7">
        <v>0</v>
      </c>
      <c r="F206" s="7">
        <v>0</v>
      </c>
      <c r="G206" s="7">
        <v>0</v>
      </c>
      <c r="H206" s="27"/>
    </row>
    <row r="207" spans="1:8" ht="12.75">
      <c r="A207" s="59" t="s">
        <v>0</v>
      </c>
      <c r="B207" s="51" t="s">
        <v>0</v>
      </c>
      <c r="C207" s="74"/>
      <c r="D207" s="19" t="s">
        <v>11</v>
      </c>
      <c r="E207" s="7">
        <f>SUM(E203:E206)</f>
        <v>29665865.93</v>
      </c>
      <c r="F207" s="7">
        <f>SUM(F203:F206)</f>
        <v>0</v>
      </c>
      <c r="G207" s="7">
        <f>SUM(G203:G206)</f>
        <v>0</v>
      </c>
      <c r="H207" s="27" t="s">
        <v>0</v>
      </c>
    </row>
    <row r="208" spans="1:8" ht="25.5" customHeight="1" hidden="1">
      <c r="A208" s="57" t="s">
        <v>86</v>
      </c>
      <c r="B208" s="78" t="s">
        <v>61</v>
      </c>
      <c r="C208" s="86" t="s">
        <v>17</v>
      </c>
      <c r="D208" s="19" t="s">
        <v>7</v>
      </c>
      <c r="E208" s="7">
        <v>0</v>
      </c>
      <c r="F208" s="7">
        <v>0</v>
      </c>
      <c r="G208" s="7">
        <v>0</v>
      </c>
      <c r="H208" s="27"/>
    </row>
    <row r="209" spans="1:8" ht="38.25" customHeight="1" hidden="1">
      <c r="A209" s="58"/>
      <c r="B209" s="105"/>
      <c r="C209" s="87"/>
      <c r="D209" s="19" t="s">
        <v>8</v>
      </c>
      <c r="E209" s="7">
        <v>0</v>
      </c>
      <c r="F209" s="7">
        <v>0</v>
      </c>
      <c r="G209" s="7">
        <v>0</v>
      </c>
      <c r="H209" s="27"/>
    </row>
    <row r="210" spans="1:8" ht="25.5" customHeight="1" hidden="1">
      <c r="A210" s="58" t="s">
        <v>0</v>
      </c>
      <c r="B210" s="105"/>
      <c r="C210" s="87"/>
      <c r="D210" s="19" t="s">
        <v>9</v>
      </c>
      <c r="E210" s="18">
        <v>0</v>
      </c>
      <c r="F210" s="18">
        <v>0</v>
      </c>
      <c r="G210" s="18">
        <v>0</v>
      </c>
      <c r="H210" s="27"/>
    </row>
    <row r="211" spans="1:8" ht="25.5" customHeight="1" hidden="1">
      <c r="A211" s="58" t="s">
        <v>0</v>
      </c>
      <c r="B211" s="105"/>
      <c r="C211" s="87"/>
      <c r="D211" s="19" t="s">
        <v>10</v>
      </c>
      <c r="E211" s="7">
        <v>0</v>
      </c>
      <c r="F211" s="7">
        <v>0</v>
      </c>
      <c r="G211" s="7">
        <v>0</v>
      </c>
      <c r="H211" s="27"/>
    </row>
    <row r="212" spans="1:8" ht="25.5" customHeight="1">
      <c r="A212" s="60">
        <v>9</v>
      </c>
      <c r="B212" s="88" t="s">
        <v>88</v>
      </c>
      <c r="C212" s="87"/>
      <c r="D212" s="19" t="s">
        <v>7</v>
      </c>
      <c r="E212" s="7">
        <f>E217</f>
        <v>12942.24</v>
      </c>
      <c r="F212" s="7">
        <f aca="true" t="shared" si="5" ref="E212:G214">F217+F222+F227</f>
        <v>12758.32</v>
      </c>
      <c r="G212" s="7">
        <f t="shared" si="5"/>
        <v>12758.32</v>
      </c>
      <c r="H212" s="27">
        <v>8</v>
      </c>
    </row>
    <row r="213" spans="1:8" ht="38.25">
      <c r="A213" s="60" t="s">
        <v>0</v>
      </c>
      <c r="B213" s="88"/>
      <c r="C213" s="87"/>
      <c r="D213" s="19" t="s">
        <v>8</v>
      </c>
      <c r="E213" s="7">
        <f>E218</f>
        <v>1281279.61</v>
      </c>
      <c r="F213" s="7">
        <f t="shared" si="5"/>
        <v>1263074.08</v>
      </c>
      <c r="G213" s="7">
        <f t="shared" si="5"/>
        <v>1263074.08</v>
      </c>
      <c r="H213" s="27"/>
    </row>
    <row r="214" spans="1:8" ht="25.5">
      <c r="A214" s="60" t="s">
        <v>0</v>
      </c>
      <c r="B214" s="88"/>
      <c r="C214" s="87"/>
      <c r="D214" s="19" t="s">
        <v>9</v>
      </c>
      <c r="E214" s="7">
        <f t="shared" si="5"/>
        <v>0</v>
      </c>
      <c r="F214" s="7">
        <f t="shared" si="5"/>
        <v>0</v>
      </c>
      <c r="G214" s="7">
        <f t="shared" si="5"/>
        <v>0</v>
      </c>
      <c r="H214" s="27"/>
    </row>
    <row r="215" spans="1:8" ht="25.5">
      <c r="A215" s="60" t="s">
        <v>0</v>
      </c>
      <c r="B215" s="88"/>
      <c r="C215" s="87"/>
      <c r="D215" s="19" t="s">
        <v>10</v>
      </c>
      <c r="E215" s="7">
        <v>0</v>
      </c>
      <c r="F215" s="7">
        <v>0</v>
      </c>
      <c r="G215" s="7">
        <v>0</v>
      </c>
      <c r="H215" s="27"/>
    </row>
    <row r="216" spans="1:8" ht="12.75">
      <c r="A216" s="61" t="s">
        <v>0</v>
      </c>
      <c r="B216" s="89"/>
      <c r="C216" s="87"/>
      <c r="D216" s="19" t="s">
        <v>11</v>
      </c>
      <c r="E216" s="11">
        <f>SUM(E212:E215)</f>
        <v>1294221.85</v>
      </c>
      <c r="F216" s="11">
        <f>SUM(F212:F215)</f>
        <v>1275832.4000000001</v>
      </c>
      <c r="G216" s="11">
        <f>SUM(G212:G215)</f>
        <v>1275832.4000000001</v>
      </c>
      <c r="H216" s="27" t="s">
        <v>0</v>
      </c>
    </row>
    <row r="217" spans="1:8" ht="25.5">
      <c r="A217" s="57" t="s">
        <v>90</v>
      </c>
      <c r="B217" s="78" t="s">
        <v>89</v>
      </c>
      <c r="C217" s="73" t="s">
        <v>17</v>
      </c>
      <c r="D217" s="19" t="s">
        <v>7</v>
      </c>
      <c r="E217" s="53">
        <v>12942.24</v>
      </c>
      <c r="F217" s="53">
        <v>12758.32</v>
      </c>
      <c r="G217" s="53">
        <v>12758.32</v>
      </c>
      <c r="H217" s="27"/>
    </row>
    <row r="218" spans="1:8" ht="38.25">
      <c r="A218" s="58"/>
      <c r="B218" s="79"/>
      <c r="C218" s="73"/>
      <c r="D218" s="19" t="s">
        <v>8</v>
      </c>
      <c r="E218" s="53">
        <v>1281279.61</v>
      </c>
      <c r="F218" s="53">
        <v>1263074.08</v>
      </c>
      <c r="G218" s="53">
        <v>1263074.08</v>
      </c>
      <c r="H218" s="27"/>
    </row>
    <row r="219" spans="1:8" ht="25.5">
      <c r="A219" s="58" t="s">
        <v>0</v>
      </c>
      <c r="B219" s="79"/>
      <c r="C219" s="73"/>
      <c r="D219" s="19" t="s">
        <v>9</v>
      </c>
      <c r="E219" s="18"/>
      <c r="F219" s="18"/>
      <c r="G219" s="18"/>
      <c r="H219" s="27"/>
    </row>
    <row r="220" spans="1:8" ht="25.5">
      <c r="A220" s="58" t="s">
        <v>0</v>
      </c>
      <c r="B220" s="79"/>
      <c r="C220" s="73"/>
      <c r="D220" s="19" t="s">
        <v>10</v>
      </c>
      <c r="E220" s="7">
        <v>0</v>
      </c>
      <c r="F220" s="7">
        <v>0</v>
      </c>
      <c r="G220" s="7">
        <v>0</v>
      </c>
      <c r="H220" s="27"/>
    </row>
    <row r="221" spans="1:8" ht="12.75">
      <c r="A221" s="59" t="s">
        <v>0</v>
      </c>
      <c r="B221" s="51" t="s">
        <v>0</v>
      </c>
      <c r="C221" s="74"/>
      <c r="D221" s="19" t="s">
        <v>11</v>
      </c>
      <c r="E221" s="7">
        <f>SUM(E217:E220)</f>
        <v>1294221.85</v>
      </c>
      <c r="F221" s="7">
        <f>SUM(F217:F220)</f>
        <v>1275832.4000000001</v>
      </c>
      <c r="G221" s="7">
        <f>SUM(G217:G220)</f>
        <v>1275832.4000000001</v>
      </c>
      <c r="H221" s="27" t="s">
        <v>0</v>
      </c>
    </row>
    <row r="222" spans="1:8" ht="12.75">
      <c r="A222" s="54"/>
      <c r="B222" s="54"/>
      <c r="C222" s="54"/>
      <c r="D222" s="54"/>
      <c r="E222" s="55"/>
      <c r="F222" s="55"/>
      <c r="G222" s="55"/>
      <c r="H222" s="54"/>
    </row>
    <row r="223" spans="1:8" ht="12.75">
      <c r="A223" s="54"/>
      <c r="B223" s="54"/>
      <c r="C223" s="54"/>
      <c r="D223" s="54"/>
      <c r="E223" s="55"/>
      <c r="F223" s="55"/>
      <c r="G223" s="55"/>
      <c r="H223" s="54"/>
    </row>
    <row r="224" spans="1:8" ht="12.75">
      <c r="A224" s="54"/>
      <c r="B224" s="54"/>
      <c r="C224" s="54"/>
      <c r="D224" s="54"/>
      <c r="E224" s="55"/>
      <c r="F224" s="55"/>
      <c r="G224" s="55"/>
      <c r="H224" s="54"/>
    </row>
    <row r="225" spans="5:7" ht="12.75">
      <c r="E225" s="15"/>
      <c r="F225" s="15"/>
      <c r="G225" s="15"/>
    </row>
    <row r="226" spans="5:7" ht="12.75">
      <c r="E226" s="15"/>
      <c r="F226" s="15"/>
      <c r="G226" s="15"/>
    </row>
    <row r="227" spans="5:7" ht="12.75">
      <c r="E227" s="15"/>
      <c r="F227" s="15"/>
      <c r="G227" s="15"/>
    </row>
    <row r="228" spans="5:7" ht="12.75">
      <c r="E228" s="15"/>
      <c r="F228" s="15"/>
      <c r="G228" s="15"/>
    </row>
    <row r="229" spans="5:7" ht="12.75">
      <c r="E229" s="15"/>
      <c r="F229" s="15"/>
      <c r="G229" s="15"/>
    </row>
    <row r="230" spans="5:7" ht="12.75">
      <c r="E230" s="15"/>
      <c r="F230" s="15" t="s">
        <v>71</v>
      </c>
      <c r="G230" s="15"/>
    </row>
  </sheetData>
  <sheetProtection/>
  <mergeCells count="96">
    <mergeCell ref="B128:B131"/>
    <mergeCell ref="C138:C142"/>
    <mergeCell ref="B88:B91"/>
    <mergeCell ref="C83:C87"/>
    <mergeCell ref="C153:C157"/>
    <mergeCell ref="B158:B162"/>
    <mergeCell ref="C23:C27"/>
    <mergeCell ref="B23:B26"/>
    <mergeCell ref="B83:B86"/>
    <mergeCell ref="C148:C152"/>
    <mergeCell ref="B133:B134"/>
    <mergeCell ref="B93:B96"/>
    <mergeCell ref="B78:B82"/>
    <mergeCell ref="C143:C147"/>
    <mergeCell ref="G3:H3"/>
    <mergeCell ref="C128:C132"/>
    <mergeCell ref="C158:C162"/>
    <mergeCell ref="G1:H1"/>
    <mergeCell ref="B98:B101"/>
    <mergeCell ref="C98:C102"/>
    <mergeCell ref="F2:H2"/>
    <mergeCell ref="C13:C17"/>
    <mergeCell ref="C18:C22"/>
    <mergeCell ref="B33:B37"/>
    <mergeCell ref="B6:B7"/>
    <mergeCell ref="C168:C172"/>
    <mergeCell ref="C38:C42"/>
    <mergeCell ref="B73:B76"/>
    <mergeCell ref="B53:B57"/>
    <mergeCell ref="C6:C7"/>
    <mergeCell ref="C133:C137"/>
    <mergeCell ref="C163:C167"/>
    <mergeCell ref="F4:H4"/>
    <mergeCell ref="C63:C67"/>
    <mergeCell ref="C68:C72"/>
    <mergeCell ref="C73:C77"/>
    <mergeCell ref="C28:C32"/>
    <mergeCell ref="H6:H7"/>
    <mergeCell ref="A5:H5"/>
    <mergeCell ref="B8:B12"/>
    <mergeCell ref="C53:C57"/>
    <mergeCell ref="E6:G6"/>
    <mergeCell ref="D6:D7"/>
    <mergeCell ref="B43:B47"/>
    <mergeCell ref="B13:B17"/>
    <mergeCell ref="B28:B32"/>
    <mergeCell ref="B48:B52"/>
    <mergeCell ref="B123:B126"/>
    <mergeCell ref="C123:C127"/>
    <mergeCell ref="B38:B42"/>
    <mergeCell ref="C48:C52"/>
    <mergeCell ref="B18:B22"/>
    <mergeCell ref="C58:C62"/>
    <mergeCell ref="C88:C92"/>
    <mergeCell ref="B58:B62"/>
    <mergeCell ref="B68:B72"/>
    <mergeCell ref="B63:B67"/>
    <mergeCell ref="A6:A7"/>
    <mergeCell ref="C78:C82"/>
    <mergeCell ref="C43:C47"/>
    <mergeCell ref="C33:C37"/>
    <mergeCell ref="C8:C12"/>
    <mergeCell ref="B143:B146"/>
    <mergeCell ref="B163:B167"/>
    <mergeCell ref="B113:B116"/>
    <mergeCell ref="B118:B121"/>
    <mergeCell ref="C93:C97"/>
    <mergeCell ref="C108:C112"/>
    <mergeCell ref="C103:C107"/>
    <mergeCell ref="B103:B106"/>
    <mergeCell ref="B108:B112"/>
    <mergeCell ref="B138:B141"/>
    <mergeCell ref="C173:C177"/>
    <mergeCell ref="C183:C187"/>
    <mergeCell ref="B173:B177"/>
    <mergeCell ref="C188:C192"/>
    <mergeCell ref="B188:B191"/>
    <mergeCell ref="B208:B211"/>
    <mergeCell ref="B198:B201"/>
    <mergeCell ref="B183:B186"/>
    <mergeCell ref="B203:B206"/>
    <mergeCell ref="B178:B181"/>
    <mergeCell ref="C178:C182"/>
    <mergeCell ref="C203:C207"/>
    <mergeCell ref="B193:B196"/>
    <mergeCell ref="C193:C197"/>
    <mergeCell ref="C118:C122"/>
    <mergeCell ref="B153:B157"/>
    <mergeCell ref="C113:C117"/>
    <mergeCell ref="B217:B220"/>
    <mergeCell ref="C217:C221"/>
    <mergeCell ref="B168:B172"/>
    <mergeCell ref="B148:B152"/>
    <mergeCell ref="C208:C216"/>
    <mergeCell ref="B212:B216"/>
    <mergeCell ref="C198:C202"/>
  </mergeCells>
  <printOptions/>
  <pageMargins left="0.15748031496062992" right="0.15748031496062992" top="0.43020833333333336" bottom="0.1968503937007874" header="0.3149606299212598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2024-01-16T11:18:28Z</dcterms:modified>
  <cp:category/>
  <cp:version/>
  <cp:contentType/>
  <cp:contentStatus/>
</cp:coreProperties>
</file>